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autoCompressPictures="0"/>
  <mc:AlternateContent xmlns:mc="http://schemas.openxmlformats.org/markup-compatibility/2006">
    <mc:Choice Requires="x15">
      <x15ac:absPath xmlns:x15ac="http://schemas.microsoft.com/office/spreadsheetml/2010/11/ac" url="J:\DZP 2020\DZP\strona www\Harmonogramy\"/>
    </mc:Choice>
  </mc:AlternateContent>
  <xr:revisionPtr revIDLastSave="0" documentId="8_{4402BDD4-4097-436A-A1BC-C4E99FD82BFF}" xr6:coauthVersionLast="47" xr6:coauthVersionMax="47" xr10:uidLastSave="{00000000-0000-0000-0000-000000000000}"/>
  <bookViews>
    <workbookView xWindow="28680" yWindow="-120" windowWidth="29040" windowHeight="15720" xr2:uid="{00000000-000D-0000-FFFF-FFFF00000000}"/>
  </bookViews>
  <sheets>
    <sheet name="Lista projektów medycznych" sheetId="1" r:id="rId1"/>
  </sheets>
  <definedNames>
    <definedName name="Rok_kalendarzowy">'Lista projektów medycznych'!$I$1</definedName>
    <definedName name="Tytuł1">Lista_zadań_do_wykonania[[#Headers],[Instytucja]]</definedName>
    <definedName name="_xlnm.Print_Titles" localSheetId="0">'Lista projektów medycznych'!$3:$3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1" l="1"/>
  <c r="F19" i="1"/>
  <c r="F21" i="1"/>
  <c r="F20" i="1"/>
  <c r="I1" i="1"/>
  <c r="F7" i="1"/>
  <c r="F17" i="1"/>
  <c r="F16" i="1"/>
  <c r="F15" i="1"/>
  <c r="F14" i="1"/>
  <c r="F13" i="1"/>
  <c r="F12" i="1"/>
  <c r="E14" i="1"/>
  <c r="E8" i="1"/>
  <c r="E15" i="1"/>
  <c r="E18" i="1"/>
  <c r="F8" i="1"/>
  <c r="E9" i="1"/>
  <c r="E19" i="1"/>
  <c r="F9" i="1"/>
  <c r="E12" i="1"/>
  <c r="E16" i="1"/>
  <c r="E21" i="1"/>
  <c r="E10" i="1"/>
  <c r="F10" i="1"/>
  <c r="E7" i="1"/>
  <c r="E13" i="1"/>
  <c r="E17" i="1"/>
  <c r="E20" i="1"/>
</calcChain>
</file>

<file path=xl/sharedStrings.xml><?xml version="1.0" encoding="utf-8"?>
<sst xmlns="http://schemas.openxmlformats.org/spreadsheetml/2006/main" count="147" uniqueCount="120">
  <si>
    <t>Instytucja</t>
  </si>
  <si>
    <t>Program</t>
  </si>
  <si>
    <t>Data rozpoczęcia naboru wniosków</t>
  </si>
  <si>
    <t>Termin zakończenia naboru wniosków</t>
  </si>
  <si>
    <t>NCN - Narodowe Centrum Nauki</t>
  </si>
  <si>
    <t>OPUS 25</t>
  </si>
  <si>
    <t>OPUS 23 + LAP/Weave</t>
  </si>
  <si>
    <t>OPUS – konkurs na projekty badawcze otwarty dla wszystkich naukowców</t>
  </si>
  <si>
    <t>Konkurs/ Temat</t>
  </si>
  <si>
    <t>OPUS 26</t>
  </si>
  <si>
    <t>Panel Nauki o Życiu</t>
  </si>
  <si>
    <t>THCS (I konkurs JTC 2023)</t>
  </si>
  <si>
    <t>NCBR - Narodowe Centrum Badań i Rozwoju</t>
  </si>
  <si>
    <t>Partnerstwo Transforming Health and Care Systems (THCS)
I konkurs na projekty badawcze pt. „Healthcare of the Future”</t>
  </si>
  <si>
    <t>Pandemic preparedness and response: Maintaining the European partnership for pandemic preparedness</t>
  </si>
  <si>
    <t xml:space="preserve">https://ec.europa.eu/info/funding-tenders/opportunities/portal/screen/opportunities/topic-details/horizon-hlth-2024-disease-08-12
</t>
  </si>
  <si>
    <t>Opis konkursu</t>
  </si>
  <si>
    <t>Strona www</t>
  </si>
  <si>
    <t>https://www.ncn.gov.pl/konkursy-krajowe</t>
  </si>
  <si>
    <t>OPUS – konkurs na projekty badawcze otwarty dla wszystkich naukowców
Tematy NZ:
- NZ1	Podstawowe procesy życiowe na poziomie molekularnym	biologia molekularna,biologia strukturalna, biotechnologia
- NZ2	Genetyka, genomika	genetyka molekularna, genomika, proteomika, bioinformatyka, biologia systemowa, epidemiologia molekularna
- NZ3	Biologia na poziomie komórki	biologia komórkowa, biologia rozwoju i starzenia, neurobiologia
- NZ4	Biologia na poziomie tkanek, narządów i organizmów	budowa i czynność układów, narządów i organizmów ludzi i zwierząt, medycyna doświadczalna, podstawy chorób układu nerwowego
- NZ5	Choroby niezakaźne ludzi i zwierząt, przyczyny, mechanizmy, rozpoznawanie i leczenie chorób, zatruć i urazów (z wyjątkiem chorób układu nerwowego)
- NZ6	Immunologia i choroby zakaźne ludzi i zwierząt, odporność, choroby immunologiczne, immunoterapia, choroby zakaźne i inwazyjne, mikrobiologia, transplantologia, alergologia
- NZ7	Nauki o lekach i zdrowie publiczne epidemiologia, choroby cywilizacyjne i społeczne zagrożenia środowiskowe dla zdrowia ludzi i zwierząt, medyczna i weterynaryjna ochrona zdrowia publicznego, medycyna pracy, nauki o lekach</t>
  </si>
  <si>
    <t>https://www.ncn.gov.pl/ogloszenia/konkursy/weave-unisono</t>
  </si>
  <si>
    <t>https://www.thcspartnership.eu/funding/announcement-of-the-joint-transnational-call-for-proposals-healthcare-of-the-future-.kl</t>
  </si>
  <si>
    <t>This topic aims at supporting activities that are enabling or contributing to one or several expected impacts of destination 3 “Tackling diseases and reducing disease burden”. To that end, proposals under this topic should aim for delivering results that are directed, tailored towards and contributing to all of the following expected outcomes:
Research funders, policymakers and the research community maintain a consolidated research and innovation framework for the European partnership for pandemic preparedness, including the Partnership’s objectives, governance and ways of working/operationalisation;
Research funders, policymakers and the research community are aligned towards common objectives and have a common understanding of the long-term Strategic Research and Innovation Agenda for the Partnership;
European research funders are supported by a dynamic and efficient secretariat in their coordination efforts for pandemic preparedness research;
Healthcare providers, European and international stakeholders engage with the appropriate partners through the research and innovation framework for the partnership.</t>
  </si>
  <si>
    <t>Tackling diseases (Single stage - 2024) (HORIZON-HLTH-2024-DISEASE-08)</t>
  </si>
  <si>
    <t>Horyzont Europa - CSA</t>
  </si>
  <si>
    <t>Pandemic preparedness and response: Host-pathogen interactions of infectious diseases with epidemic potential</t>
  </si>
  <si>
    <t>Horyzont Europa - RIA</t>
  </si>
  <si>
    <t>https://ec.europa.eu/info/funding-tenders/opportunities/portal/screen/opportunities/topic-details/horizon-hlth-2024-disease-08-20</t>
  </si>
  <si>
    <t>This topic aims at supporting activities that are enabling or contributing to one or several expected impacts of destination 3 “Tackling diseases and reducing disease burden”. To that end, proposals under this topic should aim for delivering results that are directed, tailored towards and contributing to all of the following expected outcomes:
The scientific and clinical communities have an increased knowledge on viruses with epidemic potential and in particular a better understanding of pathogen–host interactions for the targeted development of vaccines and inhibitors for the prevention of viral infection and the viral transmission during pathogenesis.
The scientific and clinical communities have access to novel approaches for the prevention and treatment for emerging and re-emerging infections in the context of epidemic and pandemic preparedness.
The scientific and clinical communities have access to experimental vaccine candidates and candidates that inhibit cellular uptake of viruses against emerging or re-emerging viral infections for further clinical investigation.</t>
  </si>
  <si>
    <t>Horyzont Europa - COFUND</t>
  </si>
  <si>
    <t>Partnerships in Health (2024) (HORIZON-HLTH-2024-DISEASE-09)</t>
  </si>
  <si>
    <t>European Partnership: One Health Anti-Microbial Resistance</t>
  </si>
  <si>
    <t>This topic aims at supporting activities that are enabling or contributing to one or several expected impacts of destination 3 “Tackling diseases and reducing disease burden”. To that end, proposals under this topic should aim for delivering results that are directed, tailored towards and contributing to all of the following expected outcomes:
The EU’s response to curb antimicrobial resistance (AMR) is improved and the EU is reinforced as an internationally recognised driver of research and innovation on AMR thereby substantially contributing to the achievement of the Sustainable Development Goals related to AMR;
EU and national agencies, the scientific communities, policymakers and funders enhance their collaboration and coordination for a strengthened ‘One Health (OH) approach to fight antimicrobial resistance (AMR)’ forming a strong and structured ecosystem with shared evidence, tools and methodologies cutting across sectors;
Research funders, policymakers, relevant agencies and authorities, and the research community are in a position to close the current gaps and break existing silos on AMR in accordance with the European One Health Action Plan against AMR[1];
Research funders align, adopt and implement their research policies and activities allowing for the optimal generation of novel solutions to prevent and treat infectious diseases affected by AMR, improved surveillance and diagnosis and control of the spread of resistant microorganisms, testing and validation of such solutions and facilitating their uptake or implementation responding to the needs to reduce the burden of AMR;
The EU is strengthened as an internationally recognised actor for OH AMR substantially contributing to global cooperation and coordination by expanding beyond Europe;
The research community at large benefit from and use an improved comprehensive knowledge framework integrating the EU, national/regional data and information infrastructures to improve transnational research.</t>
  </si>
  <si>
    <t>https://ec.europa.eu/info/funding-tenders/opportunities/portal/screen/opportunities/topic-details/horizon-hlth-2024-disease-09-01</t>
  </si>
  <si>
    <t>Developing EU methodological frameworks for clinical/performance evaluation and post-market clinical/performance follow-up of medical devices and in vitro diagnostic medical devices (IVDs)</t>
  </si>
  <si>
    <t>https://ec.europa.eu/info/funding-tenders/opportunities/portal/screen/opportunities/topic-details/horizon-hlth-2024-ind-06-08</t>
  </si>
  <si>
    <t>A competitive health-related industry (Single stage - 2024) (HORIZON-HLTH-2024-IND-06)</t>
  </si>
  <si>
    <t>This topic aims at supporting activities that are enabling or contributing to one or several expected impacts of destination 6 “Maintaining an innovative, sustainable and globally competitive health industry”. To that end, proposals under this topic should aim to deliver results that are directed, tailored towards and contributing to all of the following expected outcomes:
Patients gain faster access to innovative, safe and well-performing medical devices;
Regulators have access to sound scientific resources for clinical/performance evaluation guidance and development of common specifications as foreseen in Article 9 of the Medical Device Regulation (MDR);
Notified bodies, by their direct participation to the production of documents, will have a harmonised way of assessing the clinical evidence in the pre-market and post-market phases; furthermore their network[1], will be enhanced;
Health technology developers gain insight on the evidence needed to demonstrate that their devices meet MDR clinical requirements throughout their lifetime. They will also have more guidance on the use of real-world data for their clinical development strategies.</t>
  </si>
  <si>
    <t>Gaining experience and confidence in New Approach Methodologies (NAM) for regulatory safety and efficacy testing – coordinated training and experience exchange for regulators</t>
  </si>
  <si>
    <t>This topic aims at supporting activities that are enabling or contributing to one or several expected impacts of destination 6 “Maintaining an innovative, sustainable and globally competitive health industry”. To that end, proposals under this topic should aim to deliver results that are directed, tailored towards and contributing to all of the following expected outcomes:
European regulators gain state-of-the-art knowledge on different NAMs that are being proposed for the assessment of the safety and efficacy of chemicals and pharmaceuticals;
European regulators understand better the shortcomings of the current tools based on animal procedures for the assessment of chemicals and pharmaceuticals;
European regulators collaborate on a framework on how to assess the safety of chemicals based on NAM-data and how to classify the hazardous properties based on such data;
European regulators collaborate on a similar framework for assessment of safety and efficacy of pharmaceuticals based on NAM-data;
Citizens benefit from the supply and use of chemicals and pharmaceuticals that have been assessed through NAMs that are better predicting potential effects in humans than the current assessment methods;
Industry has an improved competitive position with the availability of harmonised and standardised NAM-based assessment tools that are faster and more flexible;
European Commission and Member States regulators are responding to the societal demand to move away from animal testing.</t>
  </si>
  <si>
    <t>https://ec.europa.eu/info/funding-tenders/opportunities/portal/screen/opportunities/topic-details/horizon-hlth-2024-ind-06-09</t>
  </si>
  <si>
    <t>https://ec.europa.eu/info/funding-tenders/opportunities/portal/screen/opportunities/topic-details/horizon-hlth-2024-tool-11-02</t>
  </si>
  <si>
    <t>This topic aims at supporting activities that are enabling or contributing to one or several expected impacts of destination 5 “Unlocking the full potential of new tools, technologies and digital solutions for a healthy society”. To that end, proposals under this topic should aim for delivering results that are directed towards and contributing to several of the following expected Outcomes:
Biomedical scientists will access entire bio-printing units for regenerating human tissue.
Availability of larger-scale bio-printed tissues for biomedical research purposes to both industry and academia.
Healthcare professionals acquire information on the safe and effective use of advanced therapies.
Healthcare providers dispose of tools enabling them to treat conditions of unmet medical need.
Individual patients will benefit from a personalised approach to their respective medical condition thanks to the bio-printed regenerative medicine solution.</t>
  </si>
  <si>
    <t>Tools and technologies for a healthy society (Single stage - 2024) (HORIZON-HLTH-2024-TOOL-11)</t>
  </si>
  <si>
    <t>Bio-printing of living cells for regenerative medicine</t>
  </si>
  <si>
    <t>https://ec.europa.eu/info/funding-tenders/opportunities/portal/screen/opportunities/topic-details/horizon-hlth-2024-envhlth-02-06-two-stage</t>
  </si>
  <si>
    <t>https://ec.europa.eu/info/funding-tenders/opportunities/portal/screen/opportunities/topic-details/horizon-hlth-2024-stayhlth-01-05-two-stage</t>
  </si>
  <si>
    <t>https://ec.europa.eu/info/funding-tenders/opportunities/portal/screen/opportunities/topic-details/horizon-hlth-2024-tool-05-06-two-stage</t>
  </si>
  <si>
    <t>This topic aims at supporting activities that are enabling or contributing to one or several expected impacts of destination 5 “Unlocking the full potential of new tools, technologies and digital solutions for a healthy society”. To that end, proposals under this topic should aim for delivering results that are directed towards and contributing to several of the following Expected Outcomes:
Researchers utilise tools and strategies that are more relevant to the human situation as compared to the currently used animal models.
Fewer live animals are used in biomedical research.
Health technology developers will get access to improved human-relevant tools or strategies allowing for a faster pace of innovation.
Legislators and regulators will benefit from strengthened EU leadership in non-animal based biomedical research that is socially accepted and sustainable.
Healthcare providers and patients will benefit from innovative tools or strategies opening up novel biomedical concepts enabling improved disease prediction, prevention and treatment.</t>
  </si>
  <si>
    <t>Tools and technologies for a healthy society (Two stage - 2024) (HORIZON-HLTH-2024-TOOL-05-two-stage)</t>
  </si>
  <si>
    <t>Innovative non-animal human-based tools and strategies for biomedical research</t>
  </si>
  <si>
    <t>Staying Healthy (Two stage - 2024) (HORIZON-HLTH-2024-STAYHLTH-01-two-stage)</t>
  </si>
  <si>
    <t>Personalised prevention of non-communicable diseases - addressing areas of unmet needs using multiple data sources</t>
  </si>
  <si>
    <t>This topic aims at supporting activities that are enabling or contributing to one or several impacts of destination 1 “Staying healthy in a rapidly changing society”. To that end, proposals under this topic should aim at delivering results that are directed at, tailored towards and contributing to several of the following expected outcomes:
Citizens have access to and use effective personalised prevention schemes and health counselling (including through digital means) that take into account their individual characteristics and situation. Individuals can be assigned to particular groups based on their characteristics, and receive advice adequate to that group. Stratification of a population into groups showing similar traits allows for effective personalised disease prevention.
Health professionals use effective, tried and tested tools to facilitate their work when advising both patients and healthy individuals. Public health programme owners gain insight into the specificities and characteristics of disease clusters within the population through stratification. This can then be used to facilitate the identification of population groups with elevated risk of developing certain diseases and improve the programmes, update them and design effective strategies for optimal solutions and interventions.
National and regional programmes make better use of funds, data infrastructure and personnel in health promotion and disease prevention, primary and secondary healthcare. They can consider the use of new or improved ambitious policy and intervention options, with expected high population-wide impact, for effective health promotion and disease prevention.
Companies generate opportunities for new product and service developments to cater to the needs of the healthcare service and individuals.</t>
  </si>
  <si>
    <t>Horyzont - RIA</t>
  </si>
  <si>
    <t>Horyzont -  RIA</t>
  </si>
  <si>
    <t>The role of environmental pollution in non-communicable diseases: air, noise and light and hazardous waste pollution</t>
  </si>
  <si>
    <t>Environment and health (Two stage - 2024) (HORIZON-HLTH-2024-ENVHLTH-02-two-stage)</t>
  </si>
  <si>
    <t>This topic aims at supporting activities that are enabling or contributing to one or several expected impacts of destination 2 ‘Living and working in a health-promoting environment’. To that end, proposals under this topic should aim for delivering results that are tailored towards and contributing to all of the following expected outcomes:
National and EU authorities apply user-friendly tools to produce and use generated data on the impact of pollutants on health;
National and EU authorities benefit from access to robust and transparent indicators for health impact assessment to monitor efficacy of pollution-mitigating actions and policies;
Policymakers and other stakeholders, e.g. public authorities such as urban planners, health professionals, employers, civil society organisations and citizens, use developed guidelines to take action to prevent pollution-related illnesses and impairments, and choose healthier lifestyles and behaviours;
EU, national and regional authorities receive guidance and recommendations for updates of (1) scientific evidence about health risks caused by environmental pollutants (2) advice on management and mitigation of these health risks and (3) guidance and recommendations for updates of limit values for different classes of pollutants in the environment; these recommendations should take into account vulnerable population groups and people with increased vulnerability because of pre-existing medical conditions;
The implementation of the Zero-Pollution Action Plan, the Chemical Strategy for Sustainability and the EU legislation on air quality, noise and waste continue to be supported by a strong evidence-base;
Relevant actors in our daily lives, e.g. medical personnel, building engineers, teachers, urban planners etc., have access to information such as training courses on pollution and health impacts.</t>
  </si>
  <si>
    <t>Validation of fluid-derived biomarkers for the prediction and prevention of brain disorders</t>
  </si>
  <si>
    <t>Tackling diseases (Two stage - 2024) (HORIZON-HLTH-2024-DISEASE-03-two-stage)</t>
  </si>
  <si>
    <t>This topic aims at supporting activities that are enabling or contributing to one or several expected impacts of destination 3 “Tackling diseases and reducing disease burden”. To that end, proposals under this topic should aim for delivering results that are directed, tailored towards and contributing to most of the following expected outcomes:
The scientific and clinical communities make effective use of state-of-the-art information, data, technologies, tools and best practices to underpin the development of the diagnostics, and as such can also facilitate the development of effective therapeutics and/or preventive strategies.
The scientific and clinical communities advance the field through a better understanding of mechanisms underlying brain disorders at the molecular, cellular and systemic level.
The scientific and clinical community make wide use of newly established and where relevant open access databases and/or integrate them with existing infrastructures for storage and sharing of collected data according to FAIR[1] principles, thereby encouraging further use of the data.
Policymakers, funders, scientific and clinical communities, patient organisations, regulators and other relevant bodies are informed of the research advances made, while health professionals envisage use of the biomarker tests for early detection of the disorder and for guiding patients in the selection of personalised treatments/interventions.
Patients and caregivers are sufficiently engaged with the research, which also caters for their needs.</t>
  </si>
  <si>
    <t>ABM - Agencja Badań Medycznych</t>
  </si>
  <si>
    <t>https://www.abm.gov.pl/pl/konkursy/aktualne-nabory-1/1959,Konkurs-na-niekomercyjne-badania-kliniczne-lub-eksperymenty-badawcze-badania-typ.html</t>
  </si>
  <si>
    <t>Konkurs na niekomercyjne badania kliniczne lub eksperymenty badawcze – badania typu head to head - edycja II</t>
  </si>
  <si>
    <t>I runda: od dnia 10 marca 2023 r. od godziny 12:01:00 do dnia 18 kwietnia 2023 r. do godziny 12:00:59</t>
  </si>
  <si>
    <t>II runda: od dnia 18 kwietnia 2023 r. od godziny 12:01:00 do dnia 23 maja 2023 r. do godziny 12:00:59</t>
  </si>
  <si>
    <t>Celem Konkursu jest dostarczenie danych naukowych na temat najskuteczniejszych leków i procedur medycznych dostępnych dla pacjentów, a także opracowanie nowych standardów leczenia, diagnostyki, rehabilitacji lub profilaktyki w ramach prowadzonych niekomercyjnych badań klinicznych lub eksperymentów badawczych.
Projekty składane w ramach Konkursu muszą posiadać status: niekomercyjnych badań klinicznych, dotyczących oceny skutków działania produktu leczniczego lub eksperymentów badawczych obejmujących ocenę skutków zastosowania procedur medycznych.
W przypadku ubiegania się o dofinansowanie projektu eksperymentu badawczego, jako obowiązkowy załącznik do wniosku należy przedstawić pozytywną opinię Komisji Bioetycznej na przeprowadzenie takiego badania.
Nabór adresowany jest do podmiotów takich jak: uczelnie wyższe; federacje podmiotów systemu szkolnictwa wyższego i nauki; PAN; instytuty naukowe PAN;  instytuty badawcze; międzynarodowe instytuty naukowe; Centrum Medycznego Kształcenia Podyplomowego; podmioty lecznicze dla których podmiotem tworzącym jest publiczna uczelnia medyczna albo uczelnia prowadząca działalność dydaktyczną i badawczą w dziedzinie nauk medycznych albo Centrum Medyczne Kształcenia Podyplomowego; przedsiębiorcy mający status centrum badawczo-rozwojowego; podmioty prowadzące badania naukowe i prace rozwojowe, które podejmują możliwość realizacji projektów w postaci niekomercyjnych badań klinicznych.</t>
  </si>
  <si>
    <t>Konkurs otwarty na realizację badań epidemiologicznych dotyczących wielochorobowości</t>
  </si>
  <si>
    <t>bd.</t>
  </si>
  <si>
    <t>Komunikat Agencji: Więcej informacji wkrótce</t>
  </si>
  <si>
    <t>https://abm.gov.pl/pl/konkursy/aktualne-nabory-1/1976,Konkurs-otwarty-na-realizacje-badan-epidemiologicznych-dotyczacych-wielochorobow.html</t>
  </si>
  <si>
    <t>NCBiR</t>
  </si>
  <si>
    <t>TRANSCAN-3 ERA-NET</t>
  </si>
  <si>
    <t>Translational research on cancer epigenetics</t>
  </si>
  <si>
    <t xml:space="preserve">https://www.gov.pl/web/ncbr/platforma-konkursowa#/ncbr?sort=announcementDate,desc&amp;currentPage=0&amp;limit=10 </t>
  </si>
  <si>
    <t>III Konkurs Programu ERA-NET ICRAD</t>
  </si>
  <si>
    <t>International Coordination of Research on Infectious Animal Diseases</t>
  </si>
  <si>
    <t>Research to improve understanding of anthelmintic resistance  mechanisms, the impacts of anthelmintic resistance on livestock health, and development of  tools to help diagnose, prevent, and manage it.
Research to increase understanding of the impacts of climate change  and vector borne diseases on animal health, including development of tools to prevent,  prepare and respond to animal health emergencies triggered by climate change.
Research to support the development of novel and improved vaccine and  diagnostic tools and platforms will be supported, as will research to assess the utility and  efficacy of existing technology platforms. Proposals with a focus on anthelmintic vaccines, or which include an industrial partner are strongly encouraged in this research area.</t>
  </si>
  <si>
    <t xml:space="preserve">https://www.gov.pl/web/ncbr/iii-konkurs-programu-era-net-icrad-international-coordination-of-research-on-infectious-animal-diseases </t>
  </si>
  <si>
    <t>Sustained collaboration of national and regional programmes in cancer research</t>
  </si>
  <si>
    <t>INTERREG</t>
  </si>
  <si>
    <t>Interreg NEXT Polska - Ukraina</t>
  </si>
  <si>
    <t>https://pl-ua.eu/en/news/2844</t>
  </si>
  <si>
    <t>HEALTH – budget 37.36 MEUR
The following initiatives could be implemented:  
1. Joint actions improving access and infrastructure development of diagnosticand prophylactic  tools and resources invarious areas of medicine 
2. Joint actions improving access to specialist medicine, in particular medicine related to  cardio vascular diseases, cancer(development of health infrastructure, purchase of new  equipment for healthcare facilities) and emergency medicine 
3. Joint actions improving access to long-term care, especially infrastructure development for  geriatric care, palliative and hospice care as well as family addressed actions in this context and  community-based services 
4. Joint actions preventing the occurrence and effects of adverse events such as epidemics or  military conflicts (with particular emphasis on local phenomena) 
5. Joint actions aimed at development of digitisation in healthcare (including the development of telemedicine) 
6. Joint actions improving the qualifications and effectiveness of medical and rescue personnel</t>
  </si>
  <si>
    <t>Priorytet 2: Zdrowie
Cel szczegółowy 2.1: zapewnianie równego dostępu do opieki zdrowotnej i wspieranie odporności systemów opieki zdrowotnej, w tym podstawowej opieki zdrowotnej, oraz wspieranie przechodzenia od opieki instytucjonalnej do opieki rodzinnej i środowiskowej</t>
  </si>
  <si>
    <t>JPND Call 2023</t>
  </si>
  <si>
    <t>Large scale analysis of OMICS data for drug-target finding in neurodegenerative diseases</t>
  </si>
  <si>
    <t>W konkursie JPND Call 2023 ogłoszonym przez NCN we współpracy z siecią JPND Neurodegenerative Disease Research, projekty międzynarodowe, które zostały zakwalifikowane do drugiego etapu konkursu mogą zostać rozszerzone o zespoły badawcze z Polski.</t>
  </si>
  <si>
    <t xml:space="preserve">https://www.ncn.gov.pl/aktualnosci/2023-06-01-jpnd-zespoly-badawcze </t>
  </si>
  <si>
    <t>CHANSE</t>
  </si>
  <si>
    <t>Enhancing Well-being for the Future</t>
  </si>
  <si>
    <t>The present call proposes to focus the research on the following themes: (i) crises, challenges and well being, (ii) environmental challenges and well-being, (iii) well-being and mental health, (iv) well-being, economy and politics.</t>
  </si>
  <si>
    <t>IHI JU</t>
  </si>
  <si>
    <t>otwarcie konkursu wkrótce</t>
  </si>
  <si>
    <t>Inicjatywa na rzecz Innowacji w Dziedzinie Zdrowia (IHI)</t>
  </si>
  <si>
    <t xml:space="preserve">https://www.ncn.gov.pl/ogloszenia/konkursy/chanse2023-wellbeing </t>
  </si>
  <si>
    <t>- Poszerzanie wiedzy translacyjnej u miniświnek: droga do ograniczenia i zastąpienia zwierząt z rzędu naczelnych w nieklinicznej ocenie bezpieczeństwa
- Zorientowane na pacjenta pobieranie próbek krwi w celu umożliwienia zdecentralizowanych badań klinicznych i poprawy dostępu do opieki zdrowotnej;
- Inkluzywne analizy kliniczne na rzecz sprawiedliwego dostępu do badań klinicznych w Europie;
- Ustanowienie nowych podejść w celu poprawy badań klinicznych nad rzadkimi i bardzo rzadkimi chorobami;
- Bezpieczne i zrównoważone w fazie projektowania (SSbD) opakowania i rozwiązania w zakresie urządzeń jednorazowego użytku dla produktów opieki zdrowotnej;
- Zrównoważony rozwój i wytwarzanie produktów opieki zdrowotnej w obiegu zamkniętym oraz ich ilościowa ocena wpływu na środowisko.</t>
  </si>
  <si>
    <t xml:space="preserve"> https://www.kpk.gov.pl/inicjatywa-na-rzecz-innowacji-w-dziedzinie-zdrowia-ihi-publikuje-nowe-tematy-badan    </t>
  </si>
  <si>
    <t>IHI nr 5</t>
  </si>
  <si>
    <t xml:space="preserve">    - Przyspieszenie wdrażania nowych metodologii i innych innowacyjnych podejść bez wykorzystania zwierząt do opracowywania, testowania i produkcji technologii medycznych;
 -    Opracowanie i udowodnienie zasad nowych zastosowań klinicznych rozwiązań teranostycznych;
   -  Ulepszone metody przewidywania, wykrywania i leczenia na potrzeby kompleksowego leczenia udaru mózgu;
  -   Maksymalizacja potencjału generowania danych syntetycznych w zastosowaniach opieki zdrowotnej.</t>
  </si>
  <si>
    <t>https://www.kpk.gov.pl/inicjatywa-na-rzecz-innowacji-w-dziedzinie-zdrowia-ihi-publikuje-nowe-tematy-badan</t>
  </si>
  <si>
    <t>https://ec.europa.eu/info/funding-tenders/opportunities/portal/screen/opportunities/topic-details/horizon-hlth-2024-stayhlth-01-02-two-stage;callCode=null;freeTextSearchKeyword=hlth;matchWholeText=true;typeCodes=1,2,8,0;statusCodes=31094501,31094502;programmePeriod=2021%20-%202027;programCcm2Id=null;programDivisionCode=43108557;focusAreaCode=null;destinationGroup=null;missionGroup=45355172;geographicalZonesCode=null;programmeDivisionProspect=null;startDateLte=null;startDateGte=null;crossCuttingPriorityCode=null;cpvCode=null;performanceOfDelivery=null;sortQuery=sortStatus;orderBy=asc;onlyTenders=false;topicListKey=topicSearchTablePageState</t>
  </si>
  <si>
    <t>https://ec.europa.eu/info/funding-tenders/opportunities/portal/screen/opportunities/topic-details/horizon-hlth-2024-disease-03-14-two-stage;callCode=null;freeTextSearchKeyword=hlth;matchWholeText=true;typeCodes=1,2,8,0;statusCodes=31094501,31094502;programmePeriod=2021%20-%202027;programCcm2Id=null;programDivisionCode=43108557;focusAreaCode=null;destinationGroup=null;missionGroup=45355172;geographicalZonesCode=null;programmeDivisionProspect=null;startDateLte=null;startDateGte=null;crossCuttingPriorityCode=null;cpvCode=null;performanceOfDelivery=null;sortQuery=sortStatus;orderBy=asc;onlyTenders=false;topicListKey=topicSearchTablePageState</t>
  </si>
  <si>
    <t xml:space="preserve">    Develop and advance person-centred, evidence-based and coordinated disease prevention intervention solutions to support children and adolescents’ health and care in an increasingly digital society. The effectiveness of the intervention solutions should be evaluated, inter alia, in terms of health outcomes, (comparative) cost-effectiveness, implementation facilitators and barriers. The target group should include children and adolescents up to 25 years of age from different socio-economic backgrounds.
    Develop and integrate innovative, privacy preserving tools and technologies, such as (but not limited to) activity trackers, sensors, serious games, platforms and robotics, Massive Open Online Courses (MOOCs) in coordinated and integrated care models, to help children and adolescents lead healthy, active and social lifestyles, prevent diseases, as well as to better monitor and manage their physical, social and mental health. Empower children and adolescents to navigate the health and care systems, interact with their doctors, formal and informal carers, social circles, as well as better manage their own health at home, in the community and at school, taking into account specific youth psychiatric risk factors, the risk of addiction, as well as the geographic, social and economic determinants of health and digital literacy inequities.
    Stimulate the adoption of person-centred approaches and solutions for better health, care and well-being of children and adolescents, by including stakeholders from all the relevant sectors (including but not limited to education, leisure, social innovation, healthcare, Medtech, media and citizens) in the co-creation, design, planning and adoption of the solutions, as well as the training of their end-users.
    Develop and disseminate evidence-based guidance and tools for children and adolescents promoting healthy balance between a sedentary digitised lifestyle and a more active non-digitised lifestyle in support of their physical, mental and social health and well-being on short- and long-term basis.
    Develop, implement (pilot and/or scale-up) and promote person-centred tools and interventions for better physical and mental wellbeing, addressing the risks of digital addiction and overconsumption, isolation and mental illness, by promoting physical, intellectual or artistic activities, social interaction and providing mental health support and treatment.</t>
  </si>
  <si>
    <t xml:space="preserve">    Proposals should address the gaps in robust, scientific evidence for improved policies and practices to tackle such medical condition(s), and aim at identifying the pathophysiological mechanism(s) (e.g. genetic, cellular and molecular) and potential risk factors (e.g. psychological and environmental) of the medical condition(s) through basic, pre-clinical and/or clinical research. These efforts should underpin the development of diagnostics, therapeutics, and/or preventive strategies for the condition.
    Proposals should demonstrate that the medical condition(s) under study is/are insufficiently understood, inaccurately diagnosed or inadequately treated in a significant proportion of patients, and as such represent a high burden for patients and society. This could be through referencing key literature.
    Sex and gender aspects, age, ethnicity, socio-economic, lifestyle and behavioural factors should be taken into consideration. In addition, the emotional and societal long-term effects of these chronic disorders for the affected individuals should be addressed.
    Where applicable, the development of biomarkers and other technologies for diagnosis, monitoring in patients, and stratification of patient groups should be considered.
    Where applicable, the development of clinically relevant, (non-)human model systems that can complement clinical investigations should be considered.
    Exploitation of existing data, biobanks, registries and cohorts is expected, together with the generation of new (e.g. genomics, epigenomics, transcriptomics, proteomics) data.
    To enable sharing of samples, quality data and advanced analytical tools, it is encouraged to make use of existing infrastructures developed at the European[5] or national level.
    Inclusion of patients or patient organisations in the research is strongly encouraged, to ensure that their views are considered.
    SME participation is strongly encouraged.</t>
  </si>
  <si>
    <r>
      <t xml:space="preserve">1) z udziałem partnerów zagranicznych, którzy nie ubiegają się o środki finansowe na ten cel w ramach programu </t>
    </r>
    <r>
      <rPr>
        <b/>
        <sz val="9"/>
        <color theme="1" tint="4.9989318521683403E-2"/>
        <rFont val="Century Gothic"/>
        <family val="2"/>
        <charset val="238"/>
        <scheme val="minor"/>
      </rPr>
      <t>Weave</t>
    </r>
    <r>
      <rPr>
        <sz val="9"/>
        <color theme="1" tint="4.9989318521683403E-2"/>
        <rFont val="Century Gothic"/>
        <family val="2"/>
        <charset val="238"/>
        <scheme val="minor"/>
      </rPr>
      <t xml:space="preserve">
2) w ramach współpracy Lead Agency Procedure (LAP) w programie Weave – tj. we współpracy z zagranicznymi zespołami badawczymi z Austrii, Czech, Słowenii, Niemiec lub Szwajcarii, które występują równolegle o środki finansowe na realizację tych projektów badawczych do właściwych dla nich instytucji finansujących badania w ramach programu Weave, tj. do FWF, GAČR, ARRS, DFG lub SNSF, / </t>
    </r>
    <r>
      <rPr>
        <b/>
        <sz val="9"/>
        <color theme="1" tint="4.9989318521683403E-2"/>
        <rFont val="Century Gothic"/>
        <family val="2"/>
        <charset val="238"/>
        <scheme val="minor"/>
      </rPr>
      <t>wniosek OPUS LAP</t>
    </r>
    <r>
      <rPr>
        <sz val="9"/>
        <color theme="1" tint="4.9989318521683403E-2"/>
        <rFont val="Century Gothic"/>
        <family val="2"/>
        <charset val="238"/>
        <scheme val="minor"/>
      </rPr>
      <t xml:space="preserve">
Projekty badawcze prowadzone we współpracy międzynarodowej dwustronnej lub trójstronnej w ramach programu Weave, a także przedsięwzięć realizowanych przy wykorzystaniu przez polskie zespoły badawcze wielkich międzynarodowych urządzeń badawczych. Konkurs przeznaczony jest dla naukowców na wszystkich etapach kariery naukowej, którzy planują realizację badań.</t>
    </r>
  </si>
  <si>
    <r>
      <t xml:space="preserve">Celem konkursu jest </t>
    </r>
    <r>
      <rPr>
        <b/>
        <sz val="9"/>
        <color theme="1" tint="4.9989318521683403E-2"/>
        <rFont val="Century Gothic"/>
        <family val="2"/>
        <charset val="238"/>
        <scheme val="minor"/>
      </rPr>
      <t>dofinansowanie najlepszych pomysłów i rozwiązań w celu odciążenia i zmniejszenia presji na wyspecjalizowane placówki opieki zdrowotnej (m.in. szpitale), przy jednoczesnym uznaniu ich centralnej roli w systemach ochrony zdrowia.</t>
    </r>
    <r>
      <rPr>
        <sz val="9"/>
        <color theme="1" tint="4.9989318521683403E-2"/>
        <rFont val="Century Gothic"/>
        <family val="2"/>
        <charset val="238"/>
        <scheme val="minor"/>
      </rPr>
      <t xml:space="preserve">
Wnioskodawca po stronie polskiej:
Organizacje badawcze
Mikro/małe/średnie/duże przedsiębiorstwa
Grupy podmiotów
Na co
Organizacja badawcza – badania przemysłowe, prace rozwojowe
Przedsiębiorca – badania przemysłowe, prace rozwojowe
Maksymalny budżet pojedynczego projektu nie może przekroczyć 300 000 euro, niezależnie od liczby partnerów z Polski w tym projekcie.
Poziom dofinansowania uzależniony jest od rodzajów prac przewidzianych w projekcie.</t>
    </r>
  </si>
  <si>
    <r>
      <t xml:space="preserve">IHI nr 4
IHI Call Days - calls 4 &amp; 5 
</t>
    </r>
    <r>
      <rPr>
        <b/>
        <sz val="11"/>
        <color theme="1" tint="4.9989318521683403E-2"/>
        <rFont val="Century Gothic"/>
        <family val="2"/>
        <charset val="238"/>
        <scheme val="minor"/>
      </rPr>
      <t xml:space="preserve">Start: 19 June 2023
End: 29 June 2023
</t>
    </r>
    <r>
      <rPr>
        <sz val="11"/>
        <color theme="1" tint="4.9989318521683403E-2"/>
        <rFont val="Century Gothic"/>
        <family val="1"/>
        <scheme val="minor"/>
      </rPr>
      <t xml:space="preserve">https://www.ihi.europa.eu/news-events/events/ihi-call-days-calls-4-5
</t>
    </r>
  </si>
  <si>
    <r>
      <rPr>
        <b/>
        <sz val="11"/>
        <color theme="1" tint="4.9989318521683403E-2"/>
        <rFont val="Century Gothic"/>
        <family val="2"/>
        <charset val="238"/>
        <scheme val="minor"/>
      </rPr>
      <t xml:space="preserve">Cel 1: Zachowanie zdrowia w szybko zmieniającym się społeczeństwie </t>
    </r>
    <r>
      <rPr>
        <sz val="11"/>
        <color theme="1" tint="4.9989318521683403E-2"/>
        <rFont val="Century Gothic"/>
        <family val="1"/>
        <scheme val="minor"/>
      </rPr>
      <t xml:space="preserve">
HORIZON-HLTH-2024-STAYHLTH-01-02-two-stage – Towards a holistic support to children and adolescents’ health and care provisions in an increasingly digital society
HORIZON-HLTH-2024-STAYHLTH-01-05-two-stage – Personalised prevention of non-communicable diseases – addressing areas of unmet needs using multiple data sources</t>
    </r>
  </si>
  <si>
    <t>HORIZON-HLTH-2024-DISEASE-03-…</t>
  </si>
  <si>
    <r>
      <rPr>
        <b/>
        <sz val="11"/>
        <color theme="1" tint="4.9989318521683403E-2"/>
        <rFont val="Century Gothic"/>
        <family val="2"/>
        <charset val="238"/>
        <scheme val="minor"/>
      </rPr>
      <t xml:space="preserve">Cel 2: Życie i praca w środowisku promującym zdrowie
</t>
    </r>
    <r>
      <rPr>
        <sz val="11"/>
        <color theme="1" tint="4.9989318521683403E-2"/>
        <rFont val="Century Gothic"/>
        <family val="2"/>
        <charset val="238"/>
        <scheme val="minor"/>
      </rPr>
      <t xml:space="preserve">
HORIZON-HLTH-2024-ENVHLTH-02-06-two-stage – The role of environmental pollution in non-communicable diseases: air, noise and light and hazardous waste pollution</t>
    </r>
  </si>
  <si>
    <r>
      <t>HORIZON-HLTH-2024-STAYHLTH-01-02-</t>
    </r>
    <r>
      <rPr>
        <b/>
        <sz val="11"/>
        <color theme="1" tint="4.9989318521683403E-2"/>
        <rFont val="Century Gothic"/>
        <family val="2"/>
        <charset val="238"/>
        <scheme val="minor"/>
      </rPr>
      <t>two-stage</t>
    </r>
  </si>
  <si>
    <r>
      <t>HORIZON-HLTH-2024-ENVHLTH-02-06-</t>
    </r>
    <r>
      <rPr>
        <b/>
        <sz val="11"/>
        <color theme="1" tint="4.9989318521683403E-2"/>
        <rFont val="Century Gothic"/>
        <family val="2"/>
        <charset val="238"/>
        <scheme val="minor"/>
      </rPr>
      <t>two-stage</t>
    </r>
  </si>
  <si>
    <r>
      <rPr>
        <b/>
        <sz val="11"/>
        <color theme="1" tint="4.9989318521683403E-2"/>
        <rFont val="Century Gothic"/>
        <family val="2"/>
        <charset val="238"/>
        <scheme val="minor"/>
      </rPr>
      <t>Cel 3: Zwalczanie chorób i zmniejszanie obciążenia chorobami</t>
    </r>
    <r>
      <rPr>
        <sz val="11"/>
        <color theme="1" tint="4.9989318521683403E-2"/>
        <rFont val="Century Gothic"/>
        <family val="1"/>
        <scheme val="minor"/>
      </rPr>
      <t xml:space="preserve">
HORIZON-HLTH-2024-DISEASE-03-08</t>
    </r>
    <r>
      <rPr>
        <b/>
        <sz val="11"/>
        <color theme="1" tint="4.9989318521683403E-2"/>
        <rFont val="Century Gothic"/>
        <family val="2"/>
        <charset val="238"/>
        <scheme val="minor"/>
      </rPr>
      <t>-two-stage</t>
    </r>
    <r>
      <rPr>
        <sz val="11"/>
        <color theme="1" tint="4.9989318521683403E-2"/>
        <rFont val="Century Gothic"/>
        <family val="1"/>
        <scheme val="minor"/>
      </rPr>
      <t xml:space="preserve"> – Comparative effectiveness research for healthcare interventions in areas of high public health need
HORIZON-HLTH-2024-DISEASE-03-11-</t>
    </r>
    <r>
      <rPr>
        <b/>
        <sz val="11"/>
        <color theme="1" tint="4.9989318521683403E-2"/>
        <rFont val="Century Gothic"/>
        <family val="2"/>
        <charset val="238"/>
        <scheme val="minor"/>
      </rPr>
      <t xml:space="preserve">two-stage </t>
    </r>
    <r>
      <rPr>
        <sz val="11"/>
        <color theme="1" tint="4.9989318521683403E-2"/>
        <rFont val="Century Gothic"/>
        <family val="1"/>
        <scheme val="minor"/>
      </rPr>
      <t>– Pandemic preparedness and response: Adaptive platform trials for pandemic preparedness
HORIZON-HLTH-2024-DISEASE-03-13-</t>
    </r>
    <r>
      <rPr>
        <b/>
        <sz val="11"/>
        <color theme="1" tint="4.9989318521683403E-2"/>
        <rFont val="Century Gothic"/>
        <family val="2"/>
        <charset val="238"/>
        <scheme val="minor"/>
      </rPr>
      <t>two-stage</t>
    </r>
    <r>
      <rPr>
        <sz val="11"/>
        <color theme="1" tint="4.9989318521683403E-2"/>
        <rFont val="Century Gothic"/>
        <family val="1"/>
        <scheme val="minor"/>
      </rPr>
      <t xml:space="preserve"> – Validation of fluid-derived biomarkers for the prediction and prevention of brain disorders
HORIZON-HLTH-2024-DISEASE-03-14-</t>
    </r>
    <r>
      <rPr>
        <b/>
        <sz val="11"/>
        <color theme="1" tint="4.9989318521683403E-2"/>
        <rFont val="Century Gothic"/>
        <family val="2"/>
        <charset val="238"/>
        <scheme val="minor"/>
      </rPr>
      <t>two-stage</t>
    </r>
    <r>
      <rPr>
        <sz val="11"/>
        <color theme="1" tint="4.9989318521683403E-2"/>
        <rFont val="Century Gothic"/>
        <family val="1"/>
        <scheme val="minor"/>
      </rPr>
      <t xml:space="preserve"> – Tackling high-burden for patients, under-researched medical conditions</t>
    </r>
  </si>
  <si>
    <r>
      <rPr>
        <b/>
        <sz val="11"/>
        <color theme="1" tint="4.9989318521683403E-2"/>
        <rFont val="Century Gothic"/>
        <family val="2"/>
        <charset val="238"/>
        <scheme val="minor"/>
      </rPr>
      <t>Cel 5: Uwolnienie pełnego potencjału nowych narzędzi, technologii i rozwiązań cyfrowych na rzecz zdrowego społeczeństwa</t>
    </r>
    <r>
      <rPr>
        <sz val="11"/>
        <color theme="1" tint="4.9989318521683403E-2"/>
        <rFont val="Century Gothic"/>
        <family val="2"/>
        <charset val="238"/>
        <scheme val="minor"/>
      </rPr>
      <t xml:space="preserve">
HORIZON-HLTH-2024-TOOL-05-06-two-stage – Innovative non-animal human-based tools and strategies for biomedical research</t>
    </r>
  </si>
  <si>
    <t>HORIZON-HLTH-2024-TOOL-05-06-two-stage</t>
  </si>
  <si>
    <r>
      <rPr>
        <sz val="11"/>
        <color theme="1" tint="4.9989318521683403E-2"/>
        <rFont val="Century Gothic"/>
        <family val="2"/>
        <charset val="238"/>
        <scheme val="minor"/>
      </rPr>
      <t xml:space="preserve">Termin składania wniosków wstępnych (I etap) dla wszystkich tematów upływa 19 września 2023 r.
</t>
    </r>
    <r>
      <rPr>
        <b/>
        <sz val="11"/>
        <color theme="1" tint="4.9989318521683403E-2"/>
        <rFont val="Century Gothic"/>
        <family val="2"/>
        <charset val="238"/>
        <scheme val="minor"/>
      </rPr>
      <t>Termin składania wniosków pełnych (II etap) upływa 11 kwietnia 2024 r.</t>
    </r>
  </si>
  <si>
    <t>https://research-innovation-community.ec.europa.eu/events/OSYlT74DBdeo397co1CGj/programme</t>
  </si>
  <si>
    <t>Zestawienie naborów/konkursów na projekty medyczne i okołomedyczne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</si>
</sst>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Gotowe&quot;;&quot;&quot;;&quot;Zaległe&quot;"/>
  </numFmts>
  <fonts count="18" x14ac:knownFonts="1">
    <font>
      <sz val="11"/>
      <color theme="1" tint="4.9989318521683403E-2"/>
      <name val="Century Gothic"/>
      <family val="1"/>
      <scheme val="minor"/>
    </font>
    <font>
      <sz val="8"/>
      <name val="Century Gothic"/>
      <family val="2"/>
      <scheme val="minor"/>
    </font>
    <font>
      <b/>
      <sz val="11"/>
      <color theme="0"/>
      <name val="Century Gothic"/>
      <family val="1"/>
      <scheme val="major"/>
    </font>
    <font>
      <sz val="36"/>
      <color theme="0"/>
      <name val="Century Gothic"/>
      <family val="1"/>
      <scheme val="major"/>
    </font>
    <font>
      <b/>
      <sz val="11"/>
      <color theme="3"/>
      <name val="Century Gothic"/>
      <family val="2"/>
      <scheme val="minor"/>
    </font>
    <font>
      <sz val="11"/>
      <color theme="1" tint="4.9989318521683403E-2"/>
      <name val="Century Gothic"/>
      <family val="1"/>
      <scheme val="minor"/>
    </font>
    <font>
      <sz val="11"/>
      <color theme="3"/>
      <name val="Century Gothic"/>
      <family val="1"/>
      <scheme val="minor"/>
    </font>
    <font>
      <sz val="16"/>
      <color theme="0"/>
      <name val="Century Gothic"/>
      <family val="1"/>
      <scheme val="minor"/>
    </font>
    <font>
      <sz val="11"/>
      <color theme="1" tint="4.9989318521683403E-2"/>
      <name val="Century Gothic"/>
      <family val="1"/>
      <scheme val="minor"/>
    </font>
    <font>
      <sz val="16"/>
      <color theme="0"/>
      <name val="Century Gothic"/>
      <family val="1"/>
      <scheme val="minor"/>
    </font>
    <font>
      <sz val="36"/>
      <color theme="0"/>
      <name val="Century Gothic"/>
      <family val="1"/>
      <scheme val="major"/>
    </font>
    <font>
      <b/>
      <sz val="11"/>
      <color theme="1" tint="4.9989318521683403E-2"/>
      <name val="Century Gothic"/>
      <family val="2"/>
      <charset val="238"/>
      <scheme val="minor"/>
    </font>
    <font>
      <u/>
      <sz val="11"/>
      <color theme="10"/>
      <name val="Century Gothic"/>
      <family val="1"/>
      <scheme val="minor"/>
    </font>
    <font>
      <sz val="9"/>
      <color theme="1" tint="4.9989318521683403E-2"/>
      <name val="Century Gothic"/>
      <family val="2"/>
      <charset val="238"/>
      <scheme val="minor"/>
    </font>
    <font>
      <b/>
      <sz val="9"/>
      <color theme="1" tint="4.9989318521683403E-2"/>
      <name val="Century Gothic"/>
      <family val="2"/>
      <charset val="238"/>
      <scheme val="minor"/>
    </font>
    <font>
      <sz val="11"/>
      <color theme="1" tint="4.9989318521683403E-2"/>
      <name val="Century Gothic"/>
      <family val="2"/>
      <charset val="238"/>
      <scheme val="minor"/>
    </font>
    <font>
      <b/>
      <sz val="16"/>
      <color theme="1" tint="4.9989318521683403E-2"/>
      <name val="Century Gothic"/>
      <family val="2"/>
      <charset val="238"/>
      <scheme val="minor"/>
    </font>
    <font>
      <b/>
      <sz val="14"/>
      <color theme="1" tint="4.9989318521683403E-2"/>
      <name val="Century Gothic"/>
      <family val="2"/>
      <charset val="238"/>
      <scheme val="minor"/>
    </font>
  </fonts>
  <fills count="7">
    <fill>
      <patternFill patternType="none"/>
    </fill>
    <fill>
      <patternFill patternType="gray125"/>
    </fill>
    <fill>
      <patternFill patternType="solid">
        <fgColor theme="3" tint="-0.24994659260841701"/>
        <bgColor indexed="64"/>
      </patternFill>
    </fill>
    <fill>
      <patternFill patternType="solid">
        <fgColor theme="4"/>
        <bgColor indexed="64"/>
      </patternFill>
    </fill>
    <fill>
      <patternFill patternType="solid">
        <fgColor theme="5" tint="0.39994506668294322"/>
        <bgColor indexed="64"/>
      </patternFill>
    </fill>
    <fill>
      <patternFill patternType="solid">
        <fgColor rgb="FFFFFFCC"/>
      </patternFill>
    </fill>
    <fill>
      <gradientFill>
        <stop position="0">
          <color theme="8" tint="-0.49803155613879818"/>
        </stop>
        <stop position="0.5">
          <color theme="8" tint="0.40000610370189521"/>
        </stop>
        <stop position="1">
          <color theme="8" tint="-0.49803155613879818"/>
        </stop>
      </gradientFill>
    </fill>
  </fills>
  <borders count="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s>
  <cellStyleXfs count="16">
    <xf numFmtId="0" fontId="0" fillId="0" borderId="0">
      <alignment horizontal="left" vertical="center" wrapText="1" indent="1"/>
    </xf>
    <xf numFmtId="0" fontId="3" fillId="6" borderId="0" applyNumberFormat="0" applyBorder="0" applyProtection="0">
      <alignment horizontal="left" vertical="center" indent="2"/>
    </xf>
    <xf numFmtId="0" fontId="2" fillId="2" borderId="0" applyNumberFormat="0" applyBorder="0" applyProtection="0">
      <alignment horizontal="center" vertical="center"/>
    </xf>
    <xf numFmtId="0" fontId="2" fillId="3" borderId="0" applyNumberFormat="0" applyBorder="0" applyProtection="0">
      <alignment horizontal="center" vertical="center"/>
    </xf>
    <xf numFmtId="0" fontId="2" fillId="4" borderId="0" applyNumberFormat="0" applyBorder="0" applyAlignment="0" applyProtection="0"/>
    <xf numFmtId="167"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0" fontId="4" fillId="0" borderId="0" applyNumberFormat="0" applyFill="0" applyBorder="0" applyAlignment="0" applyProtection="0"/>
    <xf numFmtId="0" fontId="5" fillId="5" borderId="1" applyNumberFormat="0" applyFont="0" applyAlignment="0" applyProtection="0"/>
    <xf numFmtId="14" fontId="5" fillId="0" borderId="0">
      <alignment horizontal="left" vertical="center" indent="1"/>
    </xf>
    <xf numFmtId="9" fontId="5" fillId="0" borderId="0" applyFont="0" applyFill="0" applyBorder="0" applyProtection="0">
      <alignment horizontal="right" vertical="center" indent="1"/>
    </xf>
    <xf numFmtId="168" fontId="6" fillId="0" borderId="0" applyFill="0" applyBorder="0">
      <alignment horizontal="center" vertical="center"/>
    </xf>
    <xf numFmtId="0" fontId="7" fillId="3" borderId="0">
      <alignment horizontal="left" vertical="center" indent="2"/>
    </xf>
    <xf numFmtId="0" fontId="12" fillId="0" borderId="0" applyNumberFormat="0" applyFill="0" applyBorder="0" applyAlignment="0" applyProtection="0">
      <alignment horizontal="left" vertical="center" wrapText="1" indent="1"/>
    </xf>
  </cellStyleXfs>
  <cellXfs count="24">
    <xf numFmtId="0" fontId="0" fillId="0" borderId="0" xfId="0">
      <alignment horizontal="left" vertical="center" wrapText="1" indent="1"/>
    </xf>
    <xf numFmtId="0" fontId="8" fillId="0" borderId="0" xfId="0" applyFont="1">
      <alignment horizontal="left" vertical="center" wrapText="1" indent="1"/>
    </xf>
    <xf numFmtId="0" fontId="9" fillId="3" borderId="0" xfId="14" applyFont="1">
      <alignment horizontal="left" vertical="center" indent="2"/>
    </xf>
    <xf numFmtId="0" fontId="0" fillId="0" borderId="2" xfId="0" applyBorder="1">
      <alignment horizontal="left" vertical="center" wrapText="1" indent="1"/>
    </xf>
    <xf numFmtId="14" fontId="5" fillId="0" borderId="2" xfId="11" applyBorder="1">
      <alignment horizontal="left" vertical="center" indent="1"/>
    </xf>
    <xf numFmtId="14" fontId="13" fillId="0" borderId="2" xfId="11" applyFont="1" applyBorder="1" applyAlignment="1">
      <alignment horizontal="left" vertical="center" wrapText="1" indent="1"/>
    </xf>
    <xf numFmtId="0" fontId="12" fillId="0" borderId="2" xfId="15" applyBorder="1">
      <alignment horizontal="left" vertical="center" wrapText="1" indent="1"/>
    </xf>
    <xf numFmtId="0" fontId="8" fillId="0" borderId="2" xfId="0" applyFont="1" applyBorder="1">
      <alignment horizontal="left" vertical="center" wrapText="1" indent="1"/>
    </xf>
    <xf numFmtId="14" fontId="0" fillId="0" borderId="2" xfId="11" applyFont="1" applyBorder="1" applyAlignment="1">
      <alignment horizontal="left" vertical="center" wrapText="1" indent="1"/>
    </xf>
    <xf numFmtId="0" fontId="12" fillId="0" borderId="2" xfId="15" applyFill="1" applyBorder="1">
      <alignment horizontal="left" vertical="center" wrapText="1" indent="1"/>
    </xf>
    <xf numFmtId="14" fontId="0" fillId="0" borderId="2" xfId="11" applyFont="1" applyBorder="1">
      <alignment horizontal="left" vertical="center" indent="1"/>
    </xf>
    <xf numFmtId="14" fontId="13" fillId="0" borderId="2" xfId="11" applyFont="1" applyBorder="1">
      <alignment horizontal="left" vertical="center" indent="1"/>
    </xf>
    <xf numFmtId="14" fontId="8" fillId="0" borderId="2" xfId="11" applyFont="1" applyBorder="1">
      <alignment horizontal="left" vertical="center" indent="1"/>
    </xf>
    <xf numFmtId="0" fontId="13" fillId="0" borderId="2" xfId="0" applyFont="1" applyBorder="1">
      <alignment horizontal="left" vertical="center" wrapText="1" indent="1"/>
    </xf>
    <xf numFmtId="14" fontId="13" fillId="0" borderId="2" xfId="11" quotePrefix="1" applyFont="1" applyBorder="1" applyAlignment="1">
      <alignment horizontal="left" vertical="center" wrapText="1" indent="1"/>
    </xf>
    <xf numFmtId="0" fontId="15" fillId="0" borderId="2" xfId="0" applyFont="1" applyBorder="1">
      <alignment horizontal="left" vertical="center" wrapText="1" indent="1"/>
    </xf>
    <xf numFmtId="14" fontId="15" fillId="0" borderId="2" xfId="11" applyFont="1" applyBorder="1" applyAlignment="1">
      <alignment horizontal="left" vertical="center" wrapText="1" indent="1"/>
    </xf>
    <xf numFmtId="14" fontId="12" fillId="0" borderId="2" xfId="15" applyNumberFormat="1" applyFill="1" applyBorder="1" applyAlignment="1">
      <alignment horizontal="left" vertical="center" indent="1"/>
    </xf>
    <xf numFmtId="0" fontId="16" fillId="0" borderId="0" xfId="0" applyFont="1">
      <alignment horizontal="left" vertical="center" wrapText="1" indent="1"/>
    </xf>
    <xf numFmtId="0" fontId="16" fillId="0" borderId="2" xfId="0" applyFont="1" applyBorder="1">
      <alignment horizontal="left" vertical="center" wrapText="1" indent="1"/>
    </xf>
    <xf numFmtId="14" fontId="17" fillId="0" borderId="2" xfId="11" applyFont="1" applyBorder="1">
      <alignment horizontal="left" vertical="center" indent="1"/>
    </xf>
    <xf numFmtId="14" fontId="17" fillId="0" borderId="2" xfId="11" applyFont="1" applyBorder="1" applyAlignment="1">
      <alignment horizontal="left" vertical="center" wrapText="1" indent="1"/>
    </xf>
    <xf numFmtId="0" fontId="3" fillId="6" borderId="0" xfId="1">
      <alignment horizontal="left" vertical="center" indent="2"/>
    </xf>
    <xf numFmtId="0" fontId="10" fillId="6" borderId="0" xfId="1" applyFont="1">
      <alignment horizontal="left" vertical="center" indent="2"/>
    </xf>
  </cellXfs>
  <cellStyles count="16">
    <cellStyle name="Data" xfId="11" xr:uid="{00000000-0005-0000-0000-000000000000}"/>
    <cellStyle name="Dziesiętny" xfId="5" builtinId="3" customBuiltin="1"/>
    <cellStyle name="Dziesiętny [0]" xfId="6" builtinId="6" customBuiltin="1"/>
    <cellStyle name="Gotowe/zaległe" xfId="13" xr:uid="{00000000-0005-0000-0000-000003000000}"/>
    <cellStyle name="Hiperłącze" xfId="15" builtinId="8"/>
    <cellStyle name="Nagłówek 1" xfId="2" builtinId="16" customBuiltin="1"/>
    <cellStyle name="Nagłówek 2" xfId="3" builtinId="17" customBuiltin="1"/>
    <cellStyle name="Nagłówek 3" xfId="4" builtinId="18" customBuiltin="1"/>
    <cellStyle name="Nagłówek 4" xfId="9" builtinId="19" customBuiltin="1"/>
    <cellStyle name="Normalny" xfId="0" builtinId="0" customBuiltin="1"/>
    <cellStyle name="Procentowy" xfId="12" builtinId="5" customBuiltin="1"/>
    <cellStyle name="Rok kalendarzowy" xfId="14" xr:uid="{00000000-0005-0000-0000-00000A000000}"/>
    <cellStyle name="Tytuł" xfId="1" builtinId="15" customBuiltin="1"/>
    <cellStyle name="Uwaga" xfId="10" builtinId="10" customBuiltin="1"/>
    <cellStyle name="Walutowy" xfId="7" builtinId="4" customBuiltin="1"/>
    <cellStyle name="Walutowy [0]" xfId="8" builtinId="7" customBuiltin="1"/>
  </cellStyles>
  <dxfs count="22">
    <dxf>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tint="4.9989318521683403E-2"/>
        <name val="Century Gothic"/>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style="thin">
          <color indexed="64"/>
        </right>
        <top style="thin">
          <color indexed="64"/>
        </top>
        <bottom style="thin">
          <color indexed="64"/>
        </bottom>
      </border>
    </dxf>
    <dxf>
      <font>
        <b/>
        <strike val="0"/>
        <outline val="0"/>
        <shadow val="0"/>
        <u val="none"/>
        <vertAlign val="baseline"/>
        <sz val="16"/>
        <name val="Century Gothic"/>
      </font>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2" defaultTableStyle="Lista zadań do wykonania" defaultPivotStyle="PivotStyleMedium13">
    <tableStyle name="Lista zadań do wykonania" pivot="0" count="3" xr9:uid="{00000000-0011-0000-FFFF-FFFF00000000}">
      <tableStyleElement type="wholeTable" dxfId="21"/>
      <tableStyleElement type="headerRow" dxfId="20"/>
      <tableStyleElement type="secondRowStripe" dxfId="19"/>
    </tableStyle>
    <tableStyle name="Lista zadań do wykonania — tabela przestawna" table="0" count="11" xr9:uid="{00000000-0011-0000-FFFF-FFFF01000000}">
      <tableStyleElement type="headerRow" dxfId="18"/>
      <tableStyleElement type="totalRow" dxfId="17"/>
      <tableStyleElement type="firstRowStripe" dxfId="16"/>
      <tableStyleElement type="firstColumnStripe" dxfId="15"/>
      <tableStyleElement type="firstSubtotalColumn"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1</xdr:row>
      <xdr:rowOff>0</xdr:rowOff>
    </xdr:from>
    <xdr:to>
      <xdr:col>8</xdr:col>
      <xdr:colOff>1097278</xdr:colOff>
      <xdr:row>1</xdr:row>
      <xdr:rowOff>908685</xdr:rowOff>
    </xdr:to>
    <xdr:sp macro="" textlink="">
      <xdr:nvSpPr>
        <xdr:cNvPr id="4" name="Rok zadań do wykonania" descr="Znacznik tabulatora dla roku">
          <a:extLst>
            <a:ext uri="{FF2B5EF4-FFF2-40B4-BE49-F238E27FC236}">
              <a16:creationId xmlns:a16="http://schemas.microsoft.com/office/drawing/2014/main" id="{393B2DC2-9E53-4F1A-94BC-FD94F8128FB3}"/>
            </a:ext>
          </a:extLst>
        </xdr:cNvPr>
        <xdr:cNvSpPr/>
      </xdr:nvSpPr>
      <xdr:spPr>
        <a:xfrm>
          <a:off x="10915650" y="381000"/>
          <a:ext cx="1097278" cy="908685"/>
        </a:xfrm>
        <a:prstGeom prst="rect">
          <a:avLst/>
        </a:prstGeom>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rtl="0"/>
          <a:endParaRPr lang="en-US" sz="1600">
            <a:solidFill>
              <a:schemeClr val="bg1"/>
            </a:solidFill>
            <a:latin typeface="+mj-lt"/>
          </a:endParaRPr>
        </a:p>
      </xdr:txBody>
    </xdr:sp>
    <xdr:clientData/>
  </xdr:twoCellAnchor>
  <xdr:twoCellAnchor>
    <xdr:from>
      <xdr:col>8</xdr:col>
      <xdr:colOff>1095375</xdr:colOff>
      <xdr:row>0</xdr:row>
      <xdr:rowOff>0</xdr:rowOff>
    </xdr:from>
    <xdr:to>
      <xdr:col>9</xdr:col>
      <xdr:colOff>38100</xdr:colOff>
      <xdr:row>1</xdr:row>
      <xdr:rowOff>0</xdr:rowOff>
    </xdr:to>
    <xdr:sp macro="" textlink="">
      <xdr:nvSpPr>
        <xdr:cNvPr id="3" name="Rok zadań do wykonania" descr="Komórka — kształt wypełnienia ">
          <a:extLst>
            <a:ext uri="{FF2B5EF4-FFF2-40B4-BE49-F238E27FC236}">
              <a16:creationId xmlns:a16="http://schemas.microsoft.com/office/drawing/2014/main" id="{00000000-0008-0000-0000-000003000000}"/>
            </a:ext>
          </a:extLst>
        </xdr:cNvPr>
        <xdr:cNvSpPr/>
      </xdr:nvSpPr>
      <xdr:spPr>
        <a:xfrm>
          <a:off x="11020425" y="0"/>
          <a:ext cx="1276350" cy="381000"/>
        </a:xfrm>
        <a:prstGeom prst="rect">
          <a:avLst/>
        </a:prstGeom>
        <a:solidFill>
          <a:schemeClr val="bg1"/>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rtl="0"/>
          <a:endParaRPr lang="en-US" sz="1600">
            <a:solidFill>
              <a:schemeClr val="bg1"/>
            </a:solidFill>
            <a:latin typeface="+mj-lt"/>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Lista_zadań_do_wykonania" displayName="Lista_zadań_do_wykonania" ref="B4:H31" totalsRowShown="0" headerRowDxfId="7">
  <autoFilter ref="B4:H31" xr:uid="{00000000-0009-0000-0100-000004000000}"/>
  <tableColumns count="7">
    <tableColumn id="1" xr3:uid="{00000000-0010-0000-0000-000001000000}" name="Instytucja" dataDxfId="6"/>
    <tableColumn id="3" xr3:uid="{00000000-0010-0000-0000-000003000000}" name="Program" dataDxfId="5"/>
    <tableColumn id="4" xr3:uid="{00000000-0010-0000-0000-000004000000}" name="Konkurs/ Temat" dataDxfId="4"/>
    <tableColumn id="6" xr3:uid="{00000000-0010-0000-0000-000006000000}" name="Data rozpoczęcia naboru wniosków" dataDxfId="3" dataCellStyle="Data"/>
    <tableColumn id="7" xr3:uid="{00000000-0010-0000-0000-000007000000}" name="Termin zakończenia naboru wniosków" dataDxfId="2" dataCellStyle="Data"/>
    <tableColumn id="2" xr3:uid="{855AF2A7-25ED-4ED2-9340-CBDE90BD99BA}" name="Opis konkursu" dataDxfId="1" dataCellStyle="Data"/>
    <tableColumn id="10" xr3:uid="{00000000-0010-0000-0000-00000A000000}" name="Strona www" dataDxfId="0" dataCellStyle="Normalny"/>
  </tableColumns>
  <tableStyleInfo name="Lista zadań do wykonania" showFirstColumn="0" showLastColumn="0" showRowStripes="1" showColumnStripes="0"/>
  <extLst>
    <ext xmlns:x14="http://schemas.microsoft.com/office/spreadsheetml/2009/9/main" uri="{504A1905-F514-4f6f-8877-14C23A59335A}">
      <x14:table altTextSummary="Lista zadań do wykonania z pozycjami Zadanie, Priorytet, Stan, Data rozpoczęcia, Data ukończenia, Wykonano %, Gotowe/zaległe i Uwagi"/>
    </ext>
  </extLst>
</table>
</file>

<file path=xl/theme/theme1.xml><?xml version="1.0" encoding="utf-8"?>
<a:theme xmlns:a="http://schemas.openxmlformats.org/drawingml/2006/main" name="To-Do List">
  <a:themeElements>
    <a:clrScheme name="To-Do List">
      <a:dk1>
        <a:sysClr val="windowText" lastClr="000000"/>
      </a:dk1>
      <a:lt1>
        <a:sysClr val="window" lastClr="FFFFFF"/>
      </a:lt1>
      <a:dk2>
        <a:srgbClr val="2A5155"/>
      </a:dk2>
      <a:lt2>
        <a:srgbClr val="EBEBEB"/>
      </a:lt2>
      <a:accent1>
        <a:srgbClr val="B01513"/>
      </a:accent1>
      <a:accent2>
        <a:srgbClr val="EA6312"/>
      </a:accent2>
      <a:accent3>
        <a:srgbClr val="E6B729"/>
      </a:accent3>
      <a:accent4>
        <a:srgbClr val="6AAC90"/>
      </a:accent4>
      <a:accent5>
        <a:srgbClr val="5F9C9D"/>
      </a:accent5>
      <a:accent6>
        <a:srgbClr val="9E5E9B"/>
      </a:accent6>
      <a:hlink>
        <a:srgbClr val="5F9C9D"/>
      </a:hlink>
      <a:folHlink>
        <a:srgbClr val="9E5E9B"/>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c.europa.eu/info/funding-tenders/opportunities/portal/screen/opportunities/topic-details/horizon-hlth-2024-ind-06-08" TargetMode="External"/><Relationship Id="rId13" Type="http://schemas.openxmlformats.org/officeDocument/2006/relationships/hyperlink" Target="https://ec.europa.eu/info/funding-tenders/opportunities/portal/screen/opportunities/topic-details/horizon-hlth-2024-tool-05-06-two-stage" TargetMode="External"/><Relationship Id="rId18" Type="http://schemas.openxmlformats.org/officeDocument/2006/relationships/hyperlink" Target="https://pl-ua.eu/en/news/2844" TargetMode="External"/><Relationship Id="rId26" Type="http://schemas.openxmlformats.org/officeDocument/2006/relationships/printerSettings" Target="../printerSettings/printerSettings1.bin"/><Relationship Id="rId3" Type="http://schemas.openxmlformats.org/officeDocument/2006/relationships/hyperlink" Target="https://www.ncn.gov.pl/ogloszenia/konkursy/weave-unisono" TargetMode="External"/><Relationship Id="rId21" Type="http://schemas.openxmlformats.org/officeDocument/2006/relationships/hyperlink" Target="https://www.kpk.gov.pl/inicjatywa-na-rzecz-innowacji-w-dziedzinie-zdrowia-ihi-publikuje-nowe-tematy-badan" TargetMode="External"/><Relationship Id="rId7" Type="http://schemas.openxmlformats.org/officeDocument/2006/relationships/hyperlink" Target="https://ec.europa.eu/info/funding-tenders/opportunities/portal/screen/opportunities/topic-details/horizon-hlth-2024-disease-09-01" TargetMode="External"/><Relationship Id="rId12" Type="http://schemas.openxmlformats.org/officeDocument/2006/relationships/hyperlink" Target="https://ec.europa.eu/info/funding-tenders/opportunities/portal/screen/opportunities/topic-details/horizon-hlth-2024-stayhlth-01-05-two-stage" TargetMode="External"/><Relationship Id="rId17" Type="http://schemas.openxmlformats.org/officeDocument/2006/relationships/hyperlink" Target="https://www.gov.pl/web/ncbr/iii-konkurs-programu-era-net-icrad-international-coordination-of-research-on-infectious-animal-diseases" TargetMode="External"/><Relationship Id="rId25" Type="http://schemas.openxmlformats.org/officeDocument/2006/relationships/hyperlink" Target="https://research-innovation-community.ec.europa.eu/events/OSYlT74DBdeo397co1CGj/programme" TargetMode="External"/><Relationship Id="rId2" Type="http://schemas.openxmlformats.org/officeDocument/2006/relationships/hyperlink" Target="https://www.ncn.gov.pl/konkursy-krajowe" TargetMode="External"/><Relationship Id="rId16" Type="http://schemas.openxmlformats.org/officeDocument/2006/relationships/hyperlink" Target="https://www.gov.pl/web/ncbr/platforma-konkursowa" TargetMode="External"/><Relationship Id="rId20" Type="http://schemas.openxmlformats.org/officeDocument/2006/relationships/hyperlink" Target="https://www.ncn.gov.pl/ogloszenia/konkursy/chanse2023-wellbeing" TargetMode="External"/><Relationship Id="rId1" Type="http://schemas.openxmlformats.org/officeDocument/2006/relationships/hyperlink" Target="https://ec.europa.eu/info/funding-tenders/opportunities/portal/screen/opportunities/topic-details/horizon-hlth-2024-disease-08-12" TargetMode="External"/><Relationship Id="rId6" Type="http://schemas.openxmlformats.org/officeDocument/2006/relationships/hyperlink" Target="https://ec.europa.eu/info/funding-tenders/opportunities/portal/screen/opportunities/topic-details/horizon-hlth-2024-disease-08-20" TargetMode="External"/><Relationship Id="rId11" Type="http://schemas.openxmlformats.org/officeDocument/2006/relationships/hyperlink" Target="https://ec.europa.eu/info/funding-tenders/opportunities/portal/screen/opportunities/topic-details/horizon-hlth-2024-envhlth-02-06-two-stage" TargetMode="External"/><Relationship Id="rId24" Type="http://schemas.openxmlformats.org/officeDocument/2006/relationships/hyperlink" Target="https://ec.europa.eu/info/funding-tenders/opportunities/portal/screen/opportunities/topic-details/horizon-hlth-2024-tool-05-06-two-stage" TargetMode="External"/><Relationship Id="rId5" Type="http://schemas.openxmlformats.org/officeDocument/2006/relationships/hyperlink" Target="https://www.thcspartnership.eu/funding/announcement-of-the-joint-transnational-call-for-proposals-healthcare-of-the-future-.kl" TargetMode="External"/><Relationship Id="rId15" Type="http://schemas.openxmlformats.org/officeDocument/2006/relationships/hyperlink" Target="https://abm.gov.pl/pl/konkursy/aktualne-nabory-1/1976,Konkurs-otwarty-na-realizacje-badan-epidemiologicznych-dotyczacych-wielochorobow.html" TargetMode="External"/><Relationship Id="rId23" Type="http://schemas.openxmlformats.org/officeDocument/2006/relationships/hyperlink" Target="https://ec.europa.eu/info/funding-tenders/opportunities/portal/screen/opportunities/topic-details/horizon-hlth-2024-disease-03-14-two-stage;callCode=null;freeTextSearchKeyword=hlth;matchWholeText=true;typeCodes=1,2,8,0;statusCodes=31094501,31094502;programmePeriod=2021%20-%202027;programCcm2Id=null;programDivisionCode=43108557;focusAreaCode=null;destinationGroup=null;missionGroup=45355172;geographicalZonesCode=null;programmeDivisionProspect=null;startDateLte=null;startDateGte=null;crossCuttingPriorityCode=null;cpvCode=null;performanceOfDelivery=null;sortQuery=sortStatus;orderBy=asc;onlyTenders=false;topicListKey=topicSearchTablePageState" TargetMode="External"/><Relationship Id="rId28" Type="http://schemas.openxmlformats.org/officeDocument/2006/relationships/table" Target="../tables/table1.xml"/><Relationship Id="rId10" Type="http://schemas.openxmlformats.org/officeDocument/2006/relationships/hyperlink" Target="https://ec.europa.eu/info/funding-tenders/opportunities/portal/screen/opportunities/topic-details/horizon-hlth-2024-tool-11-02" TargetMode="External"/><Relationship Id="rId19" Type="http://schemas.openxmlformats.org/officeDocument/2006/relationships/hyperlink" Target="https://www.ncn.gov.pl/aktualnosci/2023-06-01-jpnd-zespoly-badawcze" TargetMode="External"/><Relationship Id="rId4" Type="http://schemas.openxmlformats.org/officeDocument/2006/relationships/hyperlink" Target="https://www.ncn.gov.pl/konkursy-krajowe" TargetMode="External"/><Relationship Id="rId9" Type="http://schemas.openxmlformats.org/officeDocument/2006/relationships/hyperlink" Target="https://ec.europa.eu/info/funding-tenders/opportunities/portal/screen/opportunities/topic-details/horizon-hlth-2024-ind-06-09" TargetMode="External"/><Relationship Id="rId14" Type="http://schemas.openxmlformats.org/officeDocument/2006/relationships/hyperlink" Target="https://www.abm.gov.pl/pl/konkursy/aktualne-nabory-1/1959,Konkurs-na-niekomercyjne-badania-kliniczne-lub-eksperymenty-badawcze-badania-typ.html" TargetMode="External"/><Relationship Id="rId22" Type="http://schemas.openxmlformats.org/officeDocument/2006/relationships/hyperlink" Target="https://ec.europa.eu/info/funding-tenders/opportunities/portal/screen/opportunities/topic-details/horizon-hlth-2024-stayhlth-01-02-two-stage;callCode=null;freeTextSearchKeyword=hlth;matchWholeText=true;typeCodes=1,2,8,0;statusCodes=31094501,31094502;programmePeriod=2021%20-%202027;programCcm2Id=null;programDivisionCode=43108557;focusAreaCode=null;destinationGroup=null;missionGroup=45355172;geographicalZonesCode=null;programmeDivisionProspect=null;startDateLte=null;startDateGte=null;crossCuttingPriorityCode=null;cpvCode=null;performanceOfDelivery=null;sortQuery=sortStatus;orderBy=asc;onlyTenders=false;topicListKey=topicSearchTablePageState" TargetMode="External"/><Relationship Id="rId27"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I31"/>
  <sheetViews>
    <sheetView showGridLines="0" tabSelected="1" zoomScale="89" zoomScaleNormal="89" workbookViewId="0">
      <selection activeCell="E3" sqref="E3"/>
    </sheetView>
  </sheetViews>
  <sheetFormatPr defaultColWidth="8.75" defaultRowHeight="30" customHeight="1" x14ac:dyDescent="0.3"/>
  <cols>
    <col min="1" max="1" width="6.125" style="1" customWidth="1"/>
    <col min="2" max="2" width="20.625" style="18" customWidth="1"/>
    <col min="3" max="3" width="21.375" style="1" customWidth="1"/>
    <col min="4" max="4" width="44.375" style="1" customWidth="1"/>
    <col min="5" max="6" width="22.75" style="1" customWidth="1"/>
    <col min="7" max="7" width="104.625" style="1" customWidth="1"/>
    <col min="8" max="8" width="39.25" style="1" customWidth="1"/>
    <col min="9" max="9" width="51.625" style="1" customWidth="1"/>
    <col min="10" max="10" width="2.625" style="1" customWidth="1"/>
    <col min="11" max="16384" width="8.75" style="1"/>
  </cols>
  <sheetData>
    <row r="1" spans="1:9" ht="30" customHeight="1" x14ac:dyDescent="0.3">
      <c r="I1" s="2">
        <f ca="1">YEAR(TODAY())</f>
        <v>2023</v>
      </c>
    </row>
    <row r="2" spans="1:9" ht="84" customHeight="1" x14ac:dyDescent="0.3">
      <c r="B2" s="22" t="s">
        <v>119</v>
      </c>
      <c r="C2" s="23"/>
      <c r="D2" s="23"/>
      <c r="E2" s="23"/>
      <c r="F2" s="23"/>
      <c r="G2" s="23"/>
      <c r="H2" s="23"/>
      <c r="I2" s="23"/>
    </row>
    <row r="3" spans="1:9" ht="40.5" customHeight="1" x14ac:dyDescent="0.3"/>
    <row r="4" spans="1:9" ht="45" customHeight="1" x14ac:dyDescent="0.3">
      <c r="A4" s="7">
        <v>1</v>
      </c>
      <c r="B4" s="19" t="s">
        <v>0</v>
      </c>
      <c r="C4" s="3" t="s">
        <v>1</v>
      </c>
      <c r="D4" s="3" t="s">
        <v>8</v>
      </c>
      <c r="E4" s="3" t="s">
        <v>2</v>
      </c>
      <c r="F4" s="3" t="s">
        <v>3</v>
      </c>
      <c r="G4" s="3" t="s">
        <v>16</v>
      </c>
      <c r="H4" s="3" t="s">
        <v>17</v>
      </c>
    </row>
    <row r="5" spans="1:9" ht="213.75" hidden="1" x14ac:dyDescent="0.3">
      <c r="A5" s="7">
        <v>2</v>
      </c>
      <c r="B5" s="19" t="s">
        <v>62</v>
      </c>
      <c r="C5" s="3"/>
      <c r="D5" s="3" t="s">
        <v>64</v>
      </c>
      <c r="E5" s="8" t="s">
        <v>65</v>
      </c>
      <c r="F5" s="8" t="s">
        <v>66</v>
      </c>
      <c r="G5" s="5" t="s">
        <v>67</v>
      </c>
      <c r="H5" s="9" t="s">
        <v>63</v>
      </c>
    </row>
    <row r="6" spans="1:9" ht="81" x14ac:dyDescent="0.3">
      <c r="A6" s="7">
        <v>3</v>
      </c>
      <c r="B6" s="19" t="s">
        <v>62</v>
      </c>
      <c r="C6" s="3"/>
      <c r="D6" s="3" t="s">
        <v>68</v>
      </c>
      <c r="E6" s="10" t="s">
        <v>69</v>
      </c>
      <c r="F6" s="20" t="s">
        <v>69</v>
      </c>
      <c r="G6" s="11" t="s">
        <v>70</v>
      </c>
      <c r="H6" s="9" t="s">
        <v>71</v>
      </c>
    </row>
    <row r="7" spans="1:9" ht="213.75" hidden="1" x14ac:dyDescent="0.3">
      <c r="A7" s="3">
        <v>4</v>
      </c>
      <c r="B7" s="19" t="s">
        <v>4</v>
      </c>
      <c r="C7" s="3" t="s">
        <v>5</v>
      </c>
      <c r="D7" s="3" t="s">
        <v>10</v>
      </c>
      <c r="E7" s="12">
        <f ca="1">DATE(Rok_kalendarzowy, 3, 15)</f>
        <v>45000</v>
      </c>
      <c r="F7" s="20">
        <f ca="1">DATE(Rok_kalendarzowy, 6, 15)</f>
        <v>45092</v>
      </c>
      <c r="G7" s="13" t="s">
        <v>19</v>
      </c>
      <c r="H7" s="6" t="s">
        <v>18</v>
      </c>
    </row>
    <row r="8" spans="1:9" ht="128.25" x14ac:dyDescent="0.3">
      <c r="A8" s="3">
        <v>5</v>
      </c>
      <c r="B8" s="19" t="s">
        <v>4</v>
      </c>
      <c r="C8" s="3" t="s">
        <v>6</v>
      </c>
      <c r="D8" s="3" t="s">
        <v>10</v>
      </c>
      <c r="E8" s="12">
        <f ca="1">DATE(Rok_kalendarzowy, 9, 15)</f>
        <v>45184</v>
      </c>
      <c r="F8" s="20">
        <f ca="1">DATE(Rok_kalendarzowy, 12, 15)</f>
        <v>45275</v>
      </c>
      <c r="G8" s="13" t="s">
        <v>106</v>
      </c>
      <c r="H8" s="6" t="s">
        <v>20</v>
      </c>
    </row>
    <row r="9" spans="1:9" ht="81" x14ac:dyDescent="0.3">
      <c r="A9" s="3">
        <v>6</v>
      </c>
      <c r="B9" s="19" t="s">
        <v>4</v>
      </c>
      <c r="C9" s="3" t="s">
        <v>9</v>
      </c>
      <c r="D9" s="3" t="s">
        <v>10</v>
      </c>
      <c r="E9" s="12">
        <f ca="1">DATE(Rok_kalendarzowy, 9, 15)</f>
        <v>45184</v>
      </c>
      <c r="F9" s="20">
        <f ca="1">DATE(Rok_kalendarzowy, 12, 15)</f>
        <v>45275</v>
      </c>
      <c r="G9" s="13" t="s">
        <v>7</v>
      </c>
      <c r="H9" s="6" t="s">
        <v>18</v>
      </c>
    </row>
    <row r="10" spans="1:9" ht="183" customHeight="1" x14ac:dyDescent="0.3">
      <c r="A10" s="3">
        <v>7</v>
      </c>
      <c r="B10" s="19" t="s">
        <v>12</v>
      </c>
      <c r="C10" s="3" t="s">
        <v>11</v>
      </c>
      <c r="D10" s="3" t="s">
        <v>13</v>
      </c>
      <c r="E10" s="12">
        <f ca="1">DATE(Rok_kalendarzowy, 12, 29)</f>
        <v>45289</v>
      </c>
      <c r="F10" s="20">
        <f ca="1">Lista_zadań_do_wykonania[[#This Row],[Data rozpoczęcia naboru wniosków]]+55</f>
        <v>45344</v>
      </c>
      <c r="G10" s="13" t="s">
        <v>107</v>
      </c>
      <c r="H10" s="6" t="s">
        <v>21</v>
      </c>
    </row>
    <row r="11" spans="1:9" ht="171" x14ac:dyDescent="0.3">
      <c r="A11" s="3">
        <v>8</v>
      </c>
      <c r="B11" s="19" t="s">
        <v>81</v>
      </c>
      <c r="C11" s="3" t="s">
        <v>82</v>
      </c>
      <c r="D11" s="3" t="s">
        <v>85</v>
      </c>
      <c r="E11" s="12">
        <v>45077</v>
      </c>
      <c r="F11" s="20">
        <v>45138</v>
      </c>
      <c r="G11" s="13" t="s">
        <v>84</v>
      </c>
      <c r="H11" s="6" t="s">
        <v>83</v>
      </c>
    </row>
    <row r="12" spans="1:9" ht="185.25" x14ac:dyDescent="0.3">
      <c r="A12" s="3">
        <v>9</v>
      </c>
      <c r="B12" s="19" t="s">
        <v>24</v>
      </c>
      <c r="C12" s="3" t="s">
        <v>23</v>
      </c>
      <c r="D12" s="3" t="s">
        <v>14</v>
      </c>
      <c r="E12" s="12">
        <f t="shared" ref="E12:E17" ca="1" si="0">DATE(Rok_kalendarzowy, 10, 26)</f>
        <v>45225</v>
      </c>
      <c r="F12" s="20">
        <f t="shared" ref="F12:F17" si="1">DATE(2024, 4, 11)</f>
        <v>45393</v>
      </c>
      <c r="G12" s="13" t="s">
        <v>22</v>
      </c>
      <c r="H12" s="6" t="s">
        <v>15</v>
      </c>
    </row>
    <row r="13" spans="1:9" ht="156.75" x14ac:dyDescent="0.3">
      <c r="A13" s="3">
        <v>10</v>
      </c>
      <c r="B13" s="19" t="s">
        <v>26</v>
      </c>
      <c r="C13" s="3" t="s">
        <v>23</v>
      </c>
      <c r="D13" s="3" t="s">
        <v>25</v>
      </c>
      <c r="E13" s="12">
        <f t="shared" ca="1" si="0"/>
        <v>45225</v>
      </c>
      <c r="F13" s="20">
        <f t="shared" si="1"/>
        <v>45393</v>
      </c>
      <c r="G13" s="5" t="s">
        <v>28</v>
      </c>
      <c r="H13" s="6" t="s">
        <v>27</v>
      </c>
    </row>
    <row r="14" spans="1:9" ht="285" x14ac:dyDescent="0.3">
      <c r="A14" s="3">
        <v>11</v>
      </c>
      <c r="B14" s="19" t="s">
        <v>29</v>
      </c>
      <c r="C14" s="3" t="s">
        <v>30</v>
      </c>
      <c r="D14" s="3" t="s">
        <v>31</v>
      </c>
      <c r="E14" s="12">
        <f t="shared" ca="1" si="0"/>
        <v>45225</v>
      </c>
      <c r="F14" s="20">
        <f t="shared" si="1"/>
        <v>45393</v>
      </c>
      <c r="G14" s="5" t="s">
        <v>32</v>
      </c>
      <c r="H14" s="6" t="s">
        <v>33</v>
      </c>
    </row>
    <row r="15" spans="1:9" ht="171" x14ac:dyDescent="0.3">
      <c r="A15" s="3">
        <v>12</v>
      </c>
      <c r="B15" s="19" t="s">
        <v>26</v>
      </c>
      <c r="C15" s="3" t="s">
        <v>36</v>
      </c>
      <c r="D15" s="3" t="s">
        <v>34</v>
      </c>
      <c r="E15" s="12">
        <f t="shared" ca="1" si="0"/>
        <v>45225</v>
      </c>
      <c r="F15" s="20">
        <f t="shared" si="1"/>
        <v>45393</v>
      </c>
      <c r="G15" s="5" t="s">
        <v>37</v>
      </c>
      <c r="H15" s="6" t="s">
        <v>35</v>
      </c>
    </row>
    <row r="16" spans="1:9" ht="228" x14ac:dyDescent="0.3">
      <c r="A16" s="3">
        <v>13</v>
      </c>
      <c r="B16" s="19" t="s">
        <v>24</v>
      </c>
      <c r="C16" s="3" t="s">
        <v>36</v>
      </c>
      <c r="D16" s="3" t="s">
        <v>38</v>
      </c>
      <c r="E16" s="12">
        <f t="shared" ca="1" si="0"/>
        <v>45225</v>
      </c>
      <c r="F16" s="20">
        <f t="shared" si="1"/>
        <v>45393</v>
      </c>
      <c r="G16" s="5" t="s">
        <v>39</v>
      </c>
      <c r="H16" s="6" t="s">
        <v>40</v>
      </c>
    </row>
    <row r="17" spans="1:8" ht="142.5" x14ac:dyDescent="0.3">
      <c r="A17" s="3">
        <v>14</v>
      </c>
      <c r="B17" s="19" t="s">
        <v>26</v>
      </c>
      <c r="C17" s="3" t="s">
        <v>43</v>
      </c>
      <c r="D17" s="3" t="s">
        <v>44</v>
      </c>
      <c r="E17" s="12">
        <f t="shared" ca="1" si="0"/>
        <v>45225</v>
      </c>
      <c r="F17" s="20">
        <f t="shared" si="1"/>
        <v>45393</v>
      </c>
      <c r="G17" s="5" t="s">
        <v>42</v>
      </c>
      <c r="H17" s="6" t="s">
        <v>41</v>
      </c>
    </row>
    <row r="18" spans="1:8" ht="228" x14ac:dyDescent="0.3">
      <c r="A18" s="3">
        <v>15</v>
      </c>
      <c r="B18" s="19" t="s">
        <v>54</v>
      </c>
      <c r="C18" s="3" t="s">
        <v>60</v>
      </c>
      <c r="D18" s="3" t="s">
        <v>59</v>
      </c>
      <c r="E18" s="12">
        <f ca="1">DATE(Rok_kalendarzowy, 3, 30)</f>
        <v>45015</v>
      </c>
      <c r="F18" s="20">
        <f>DATE(2023, 9, 19)</f>
        <v>45188</v>
      </c>
      <c r="G18" s="5" t="s">
        <v>61</v>
      </c>
      <c r="H18" s="6" t="s">
        <v>45</v>
      </c>
    </row>
    <row r="19" spans="1:8" ht="256.5" x14ac:dyDescent="0.3">
      <c r="A19" s="3">
        <v>16</v>
      </c>
      <c r="B19" s="19" t="s">
        <v>54</v>
      </c>
      <c r="C19" s="3" t="s">
        <v>57</v>
      </c>
      <c r="D19" s="3" t="s">
        <v>56</v>
      </c>
      <c r="E19" s="12">
        <f ca="1">DATE(Rok_kalendarzowy, 3, 30)</f>
        <v>45015</v>
      </c>
      <c r="F19" s="20">
        <f>DATE(2023, 9, 19)</f>
        <v>45188</v>
      </c>
      <c r="G19" s="5" t="s">
        <v>58</v>
      </c>
      <c r="H19" s="6" t="s">
        <v>46</v>
      </c>
    </row>
    <row r="20" spans="1:8" ht="242.25" x14ac:dyDescent="0.3">
      <c r="A20" s="3">
        <v>17</v>
      </c>
      <c r="B20" s="19" t="s">
        <v>54</v>
      </c>
      <c r="C20" s="3" t="s">
        <v>51</v>
      </c>
      <c r="D20" s="3" t="s">
        <v>52</v>
      </c>
      <c r="E20" s="12">
        <f ca="1">DATE(Rok_kalendarzowy, 3, 30)</f>
        <v>45015</v>
      </c>
      <c r="F20" s="20">
        <f>DATE(2023, 9, 19)</f>
        <v>45188</v>
      </c>
      <c r="G20" s="5" t="s">
        <v>53</v>
      </c>
      <c r="H20" s="6" t="s">
        <v>47</v>
      </c>
    </row>
    <row r="21" spans="1:8" ht="171" x14ac:dyDescent="0.3">
      <c r="A21" s="3">
        <v>18</v>
      </c>
      <c r="B21" s="19" t="s">
        <v>55</v>
      </c>
      <c r="C21" s="3" t="s">
        <v>49</v>
      </c>
      <c r="D21" s="3" t="s">
        <v>50</v>
      </c>
      <c r="E21" s="12">
        <f ca="1">DATE(Rok_kalendarzowy, 3, 30)</f>
        <v>45015</v>
      </c>
      <c r="F21" s="20">
        <f>DATE(2023, 9, 19)</f>
        <v>45188</v>
      </c>
      <c r="G21" s="5" t="s">
        <v>48</v>
      </c>
      <c r="H21" s="6" t="s">
        <v>47</v>
      </c>
    </row>
    <row r="22" spans="1:8" ht="66" x14ac:dyDescent="0.3">
      <c r="A22" s="3">
        <v>19</v>
      </c>
      <c r="B22" s="19" t="s">
        <v>72</v>
      </c>
      <c r="C22" s="3" t="s">
        <v>73</v>
      </c>
      <c r="D22" s="3" t="s">
        <v>80</v>
      </c>
      <c r="E22" s="4">
        <v>45075</v>
      </c>
      <c r="F22" s="20">
        <v>45128</v>
      </c>
      <c r="G22" s="11" t="s">
        <v>74</v>
      </c>
      <c r="H22" s="9" t="s">
        <v>75</v>
      </c>
    </row>
    <row r="23" spans="1:8" ht="99.75" x14ac:dyDescent="0.3">
      <c r="A23" s="3">
        <v>20</v>
      </c>
      <c r="B23" s="19" t="s">
        <v>72</v>
      </c>
      <c r="C23" s="3" t="s">
        <v>76</v>
      </c>
      <c r="D23" s="3" t="s">
        <v>77</v>
      </c>
      <c r="E23" s="4">
        <v>45019</v>
      </c>
      <c r="F23" s="20">
        <v>45078</v>
      </c>
      <c r="G23" s="5" t="s">
        <v>78</v>
      </c>
      <c r="H23" s="9" t="s">
        <v>79</v>
      </c>
    </row>
    <row r="24" spans="1:8" ht="81" x14ac:dyDescent="0.3">
      <c r="A24" s="3">
        <v>21</v>
      </c>
      <c r="B24" s="19" t="s">
        <v>4</v>
      </c>
      <c r="C24" s="3" t="s">
        <v>86</v>
      </c>
      <c r="D24" s="3" t="s">
        <v>87</v>
      </c>
      <c r="E24" s="4"/>
      <c r="F24" s="20">
        <v>45097</v>
      </c>
      <c r="G24" s="5" t="s">
        <v>88</v>
      </c>
      <c r="H24" s="9" t="s">
        <v>89</v>
      </c>
    </row>
    <row r="25" spans="1:8" ht="81" x14ac:dyDescent="0.3">
      <c r="A25" s="3">
        <v>22</v>
      </c>
      <c r="B25" s="19" t="s">
        <v>4</v>
      </c>
      <c r="C25" s="3" t="s">
        <v>90</v>
      </c>
      <c r="D25" s="7" t="s">
        <v>91</v>
      </c>
      <c r="E25" s="4">
        <v>45072</v>
      </c>
      <c r="F25" s="20">
        <v>45190</v>
      </c>
      <c r="G25" s="5" t="s">
        <v>92</v>
      </c>
      <c r="H25" s="9" t="s">
        <v>96</v>
      </c>
    </row>
    <row r="26" spans="1:8" ht="142.5" x14ac:dyDescent="0.3">
      <c r="A26" s="3">
        <v>23</v>
      </c>
      <c r="B26" s="19" t="s">
        <v>95</v>
      </c>
      <c r="C26" s="3" t="s">
        <v>93</v>
      </c>
      <c r="D26" s="3" t="s">
        <v>108</v>
      </c>
      <c r="E26" s="8" t="s">
        <v>94</v>
      </c>
      <c r="F26" s="21" t="s">
        <v>94</v>
      </c>
      <c r="G26" s="14" t="s">
        <v>97</v>
      </c>
      <c r="H26" s="3" t="s">
        <v>98</v>
      </c>
    </row>
    <row r="27" spans="1:8" ht="101.25" x14ac:dyDescent="0.3">
      <c r="A27" s="3">
        <v>24</v>
      </c>
      <c r="B27" s="19" t="s">
        <v>95</v>
      </c>
      <c r="C27" s="3" t="s">
        <v>93</v>
      </c>
      <c r="D27" s="3" t="s">
        <v>99</v>
      </c>
      <c r="E27" s="8" t="s">
        <v>94</v>
      </c>
      <c r="F27" s="21" t="s">
        <v>94</v>
      </c>
      <c r="G27" s="5" t="s">
        <v>100</v>
      </c>
      <c r="H27" s="9" t="s">
        <v>101</v>
      </c>
    </row>
    <row r="28" spans="1:8" ht="313.5" x14ac:dyDescent="0.3">
      <c r="A28" s="3">
        <v>25</v>
      </c>
      <c r="B28" s="19" t="s">
        <v>26</v>
      </c>
      <c r="C28" s="3" t="s">
        <v>112</v>
      </c>
      <c r="D28" s="15" t="s">
        <v>109</v>
      </c>
      <c r="E28" s="4">
        <v>45015</v>
      </c>
      <c r="F28" s="20">
        <v>45188</v>
      </c>
      <c r="G28" s="5" t="s">
        <v>104</v>
      </c>
      <c r="H28" s="9" t="s">
        <v>102</v>
      </c>
    </row>
    <row r="29" spans="1:8" ht="127.5" customHeight="1" x14ac:dyDescent="0.3">
      <c r="A29" s="3">
        <v>26</v>
      </c>
      <c r="B29" s="19" t="s">
        <v>26</v>
      </c>
      <c r="C29" s="3" t="s">
        <v>113</v>
      </c>
      <c r="D29" s="15" t="s">
        <v>111</v>
      </c>
      <c r="E29" s="4"/>
      <c r="F29" s="20">
        <v>45188</v>
      </c>
      <c r="G29" s="16" t="s">
        <v>117</v>
      </c>
      <c r="H29" s="3"/>
    </row>
    <row r="30" spans="1:8" ht="313.5" x14ac:dyDescent="0.3">
      <c r="A30" s="3">
        <v>27</v>
      </c>
      <c r="B30" s="19" t="s">
        <v>26</v>
      </c>
      <c r="C30" s="3" t="s">
        <v>110</v>
      </c>
      <c r="D30" s="15" t="s">
        <v>114</v>
      </c>
      <c r="E30" s="4">
        <v>45042</v>
      </c>
      <c r="F30" s="20">
        <v>45188</v>
      </c>
      <c r="G30" s="5" t="s">
        <v>105</v>
      </c>
      <c r="H30" s="9" t="s">
        <v>103</v>
      </c>
    </row>
    <row r="31" spans="1:8" ht="137.25" customHeight="1" x14ac:dyDescent="0.3">
      <c r="A31" s="3">
        <v>28</v>
      </c>
      <c r="B31" s="19" t="s">
        <v>26</v>
      </c>
      <c r="C31" s="3" t="s">
        <v>116</v>
      </c>
      <c r="D31" s="15" t="s">
        <v>115</v>
      </c>
      <c r="E31" s="4"/>
      <c r="F31" s="20">
        <v>45188</v>
      </c>
      <c r="G31" s="17" t="s">
        <v>118</v>
      </c>
      <c r="H31" s="3"/>
    </row>
  </sheetData>
  <mergeCells count="1">
    <mergeCell ref="B2:I2"/>
  </mergeCells>
  <phoneticPr fontId="1" type="noConversion"/>
  <dataValidations count="12">
    <dataValidation allowBlank="1" showInputMessage="1" showErrorMessage="1" prompt="W tym arkuszu utwórz listę zadań do wykonania. W komórce I1 wprowadź rok dla tej listy" sqref="A1" xr:uid="{00000000-0002-0000-0000-000000000000}"/>
    <dataValidation allowBlank="1" showInputMessage="1" showErrorMessage="1" prompt="Ta komórka zawiera tytuł arkusza" sqref="B2" xr:uid="{00000000-0002-0000-0000-000001000000}"/>
    <dataValidation allowBlank="1" showInputMessage="1" showErrorMessage="1" prompt="W tej kolumnie pod tym nagłówkiem wprowadź zadanie. Za pomocą filtrów nagłówków możesz znaleźć konkretny wpis" sqref="B4:B6" xr:uid="{00000000-0002-0000-0000-000002000000}"/>
    <dataValidation allowBlank="1" showInputMessage="1" showErrorMessage="1" prompt="W kolumnie pod tym nagłówkiem wybierz priorytet. Naciśnij klawisze ALT+STRZAŁKA W DÓŁ, aby otworzyć listę rozwijaną, a następnie naciśnij klawisz ENTER w celu dokonania wyboru" sqref="C4:C6" xr:uid="{00000000-0002-0000-0000-000003000000}"/>
    <dataValidation allowBlank="1" showInputMessage="1" showErrorMessage="1" prompt="W tej kolumnie pod tym nagłówkiem wybierz stan.  Naciśnij klawisze ALT+STRZAŁKA W DÓŁ, aby otworzyć listę rozwijaną, a następnie naciśnij klawisz ENTER w celu dokonania wyboru" sqref="D4:D6" xr:uid="{00000000-0002-0000-0000-000004000000}"/>
    <dataValidation allowBlank="1" showInputMessage="1" showErrorMessage="1" prompt="W tej kolumnie pod tym nagłówkiem wprowadź datę rozpoczęcia" sqref="E4:E6" xr:uid="{00000000-0002-0000-0000-000005000000}"/>
    <dataValidation allowBlank="1" showInputMessage="1" showErrorMessage="1" prompt="W tej kolumnie pod tym nagłówkiem wprowadź termin wykonania" sqref="F4:G6" xr:uid="{00000000-0002-0000-0000-000006000000}"/>
    <dataValidation allowBlank="1" showInputMessage="1" showErrorMessage="1" prompt="W tej kolumnie pod tym nagłówkiem wprowadź uwagi" sqref="H4:H6" xr:uid="{00000000-0002-0000-0000-000009000000}"/>
    <dataValidation allowBlank="1" showInputMessage="1" showErrorMessage="1" prompt="W tej komórce wprowadź rok dla tej listy zadań do wykonania" sqref="I1" xr:uid="{00000000-0002-0000-0000-00000A000000}"/>
    <dataValidation type="custom" errorStyle="warning" allowBlank="1" showInputMessage="1" showErrorMessage="1" error="Data ukończenia musi być większa niż data rozpoczęcia lub taka sama. Wybierz pozycję TAK, aby zachować wpis, pozycję NIE, aby spróbować ponownie, lub pozycję ANULUJ, aby wyczyścić komórkę" sqref="F10 G13:G21" xr:uid="{00000000-0002-0000-0000-00000E000000}">
      <formula1>F10&gt;=E10</formula1>
    </dataValidation>
    <dataValidation type="list" errorStyle="warning" allowBlank="1" showInputMessage="1" showErrorMessage="1" error="Wybierz pozycję z listy. Wybierz pozycję ANULUJ, a następnie naciśnij klawisze ALT+STRZAŁKA W DÓŁ, aby otworzyć listę rozwijaną, i klawisz ENTER w celu dokonania wyboru" sqref="D7:D21" xr:uid="{00000000-0002-0000-0000-00000B000000}">
      <formula1>"Nierozpoczęte, W toku, Odroczone, Wykonane"</formula1>
    </dataValidation>
    <dataValidation type="list" errorStyle="warning" allowBlank="1" showInputMessage="1" showErrorMessage="1" error="Wybierz pozycję z listy. Wybierz pozycję ANULUJ, a następnie naciśnij klawisze ALT+STRZAŁKA W DÓŁ, aby otworzyć listę rozwijaną, i klawisz ENTER w celu dokonania wyboru" sqref="C7:C21" xr:uid="{00000000-0002-0000-0000-00000C000000}">
      <formula1>"Niski, Normalny, Wysoki"</formula1>
    </dataValidation>
  </dataValidations>
  <hyperlinks>
    <hyperlink ref="H12" r:id="rId1" xr:uid="{3380A386-EB5A-437F-B60D-412D24091601}"/>
    <hyperlink ref="H7" r:id="rId2" xr:uid="{2E0BF8D6-33F0-470B-854C-A0F6E87F1905}"/>
    <hyperlink ref="H8" r:id="rId3" xr:uid="{125E998E-889B-4CBC-8863-98ACFDF46D05}"/>
    <hyperlink ref="H9" r:id="rId4" xr:uid="{A95923CC-CE0B-44F2-A60D-62706F0D6C4E}"/>
    <hyperlink ref="H10" r:id="rId5" xr:uid="{9CA14ADB-CB7E-4591-A6FF-4991B775FB8E}"/>
    <hyperlink ref="H13" r:id="rId6" xr:uid="{86F5B3AD-6463-4D02-BEBB-6DFBA4D91B03}"/>
    <hyperlink ref="H14" r:id="rId7" xr:uid="{755B693D-ABEA-4203-972D-2E241D4FC158}"/>
    <hyperlink ref="H15" r:id="rId8" xr:uid="{1A0E4C90-3123-4729-BDB7-A96857B97F61}"/>
    <hyperlink ref="H16" r:id="rId9" xr:uid="{F9B976E6-205C-4189-BD1C-D8CF1DADA24A}"/>
    <hyperlink ref="H17" r:id="rId10" xr:uid="{FFCF80E3-3545-4A30-A7C3-C32DC44FDCE4}"/>
    <hyperlink ref="H18" r:id="rId11" xr:uid="{7FE5B3EA-3FF6-47A7-BA7F-874855903F6A}"/>
    <hyperlink ref="H19" r:id="rId12" xr:uid="{707F2C17-C4E3-4D84-B240-9B7EEAA65E67}"/>
    <hyperlink ref="H20" r:id="rId13" xr:uid="{8457EB53-C971-47D2-9F39-F96ECFC98BB9}"/>
    <hyperlink ref="H5" r:id="rId14" xr:uid="{03C77656-9CEB-4743-B747-11E40D142F63}"/>
    <hyperlink ref="H6" r:id="rId15" xr:uid="{9CDAD2DF-8960-4435-A977-62886A7EF5E9}"/>
    <hyperlink ref="H22" r:id="rId16" location="/ncbr?sort=announcementDate,desc&amp;currentPage=0&amp;limit=10 " xr:uid="{60FCEFB1-A50C-4105-8527-9E6CBD66358A}"/>
    <hyperlink ref="H23" r:id="rId17" xr:uid="{C8184BFF-6BBA-4469-B7D7-2FC349764AB1}"/>
    <hyperlink ref="H11" r:id="rId18" xr:uid="{4CB057F7-4225-4D83-B7DE-837949A87BEB}"/>
    <hyperlink ref="H24" r:id="rId19" xr:uid="{3AEC0E83-7AFA-49A4-A46A-770337ABCEC2}"/>
    <hyperlink ref="H25" r:id="rId20" xr:uid="{BBD478DB-A673-41BE-913A-416EFE601071}"/>
    <hyperlink ref="H27" r:id="rId21" xr:uid="{FC94D04E-B5FF-44CA-9795-46B56C228FFF}"/>
    <hyperlink ref="H28" r:id="rId22" display="https://ec.europa.eu/info/funding-tenders/opportunities/portal/screen/opportunities/topic-details/horizon-hlth-2024-stayhlth-01-02-two-stage;callCode=null;freeTextSearchKeyword=hlth;matchWholeText=true;typeCodes=1,2,8,0;statusCodes=31094501,31094502;programmePeriod=2021%20-%202027;programCcm2Id=null;programDivisionCode=43108557;focusAreaCode=null;destinationGroup=null;missionGroup=45355172;geographicalZonesCode=null;programmeDivisionProspect=null;startDateLte=null;startDateGte=null;crossCuttingPriorityCode=null;cpvCode=null;performanceOfDelivery=null;sortQuery=sortStatus;orderBy=asc;onlyTenders=false;topicListKey=topicSearchTablePageState" xr:uid="{8E9C55C1-1BA8-4E37-BEB3-F9DAD68390A5}"/>
    <hyperlink ref="H30" r:id="rId23" display="https://ec.europa.eu/info/funding-tenders/opportunities/portal/screen/opportunities/topic-details/horizon-hlth-2024-disease-03-14-two-stage;callCode=null;freeTextSearchKeyword=hlth;matchWholeText=true;typeCodes=1,2,8,0;statusCodes=31094501,31094502;programmePeriod=2021%20-%202027;programCcm2Id=null;programDivisionCode=43108557;focusAreaCode=null;destinationGroup=null;missionGroup=45355172;geographicalZonesCode=null;programmeDivisionProspect=null;startDateLte=null;startDateGte=null;crossCuttingPriorityCode=null;cpvCode=null;performanceOfDelivery=null;sortQuery=sortStatus;orderBy=asc;onlyTenders=false;topicListKey=topicSearchTablePageState" xr:uid="{97BFC40F-1800-469E-AA84-BBFF303EC11E}"/>
    <hyperlink ref="H21" r:id="rId24" xr:uid="{DE0E1C73-7882-42DD-B87D-1D7E4C9FD395}"/>
    <hyperlink ref="G31" r:id="rId25" xr:uid="{5749A206-29E8-4C18-924A-8BE4890501E6}"/>
  </hyperlinks>
  <printOptions horizontalCentered="1"/>
  <pageMargins left="0.23622047244094491" right="0.23622047244094491" top="0.74803149606299213" bottom="0.74803149606299213" header="0.31496062992125984" footer="0.31496062992125984"/>
  <pageSetup paperSize="8" scale="50" fitToHeight="0" orientation="portrait" r:id="rId26"/>
  <headerFooter differentFirst="1">
    <oddFooter>Page &amp;P of &amp;N</oddFooter>
  </headerFooter>
  <drawing r:id="rId27"/>
  <tableParts count="1">
    <tablePart r:id="rId2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3</vt:i4>
      </vt:variant>
    </vt:vector>
  </HeadingPairs>
  <TitlesOfParts>
    <vt:vector size="4" baseType="lpstr">
      <vt:lpstr>Lista projektów medycznych</vt:lpstr>
      <vt:lpstr>Rok_kalendarzowy</vt:lpstr>
      <vt:lpstr>Tytuł1</vt:lpstr>
      <vt:lpstr>'Lista projektów medycznych'!Tytuły_wydruku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Anna Piwowar</dc:creator>
  <cp:lastModifiedBy>Michał Olchowski PWr (DPJ/SMW)</cp:lastModifiedBy>
  <cp:lastPrinted>2023-06-20T11:50:26Z</cp:lastPrinted>
  <dcterms:created xsi:type="dcterms:W3CDTF">2016-12-15T07:11:03Z</dcterms:created>
  <dcterms:modified xsi:type="dcterms:W3CDTF">2023-06-21T07:11:34Z</dcterms:modified>
</cp:coreProperties>
</file>